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seindialimited-my.sharepoint.com/personal/penamalavamshi_nse_co_in/Documents/Desktop/WORK/Website Updates/Primary Markets Website Update/"/>
    </mc:Choice>
  </mc:AlternateContent>
  <xr:revisionPtr revIDLastSave="280" documentId="13_ncr:1_{41A713A8-0538-4800-9D18-81DA34B59100}" xr6:coauthVersionLast="47" xr6:coauthVersionMax="47" xr10:uidLastSave="{5BB899AB-9468-434F-A9DC-9A861C60F32A}"/>
  <bookViews>
    <workbookView xWindow="-120" yWindow="-120" windowWidth="29040" windowHeight="15720" xr2:uid="{372AF9B5-8DE6-4589-A1DA-ED81EB763F07}"/>
  </bookViews>
  <sheets>
    <sheet name="Sheet1" sheetId="1" r:id="rId1"/>
  </sheets>
  <definedNames>
    <definedName name="_xlnm._FilterDatabase" localSheetId="0" hidden="1">Sheet1!$A$1:$AF$47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U47" i="1" l="1"/>
  <c r="U46" i="1"/>
  <c r="U45" i="1"/>
  <c r="A7" i="1"/>
  <c r="A8" i="1" s="1"/>
  <c r="A9" i="1" s="1"/>
  <c r="A10" i="1" s="1"/>
  <c r="A11" i="1" s="1"/>
  <c r="A12" i="1" s="1"/>
  <c r="A13" i="1" s="1"/>
  <c r="A14" i="1" s="1"/>
  <c r="A15" i="1" s="1"/>
  <c r="A16" i="1" s="1"/>
  <c r="A17" i="1" s="1"/>
  <c r="A18" i="1" s="1"/>
  <c r="A19" i="1" s="1"/>
  <c r="A20" i="1" s="1"/>
  <c r="A21" i="1" s="1"/>
  <c r="A22" i="1" s="1"/>
  <c r="A23" i="1" s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U6" i="1" l="1"/>
  <c r="U5" i="1"/>
  <c r="U4" i="1"/>
  <c r="U3" i="1"/>
  <c r="U2" i="1"/>
  <c r="N6" i="1"/>
  <c r="W6" i="1" s="1"/>
  <c r="N5" i="1"/>
  <c r="W5" i="1" s="1"/>
  <c r="N4" i="1"/>
  <c r="W4" i="1" s="1"/>
  <c r="N3" i="1"/>
  <c r="W3" i="1" s="1"/>
  <c r="N2" i="1"/>
  <c r="W2" i="1" s="1"/>
</calcChain>
</file>

<file path=xl/sharedStrings.xml><?xml version="1.0" encoding="utf-8"?>
<sst xmlns="http://schemas.openxmlformats.org/spreadsheetml/2006/main" count="733" uniqueCount="300">
  <si>
    <t>Sr. No.</t>
  </si>
  <si>
    <t>Company_Name</t>
  </si>
  <si>
    <t>Isin_Number</t>
  </si>
  <si>
    <t>Isin_Descriptor</t>
  </si>
  <si>
    <t>Sector</t>
  </si>
  <si>
    <t>Exchange</t>
  </si>
  <si>
    <t>Issue_Type</t>
  </si>
  <si>
    <t>Instrument_Type</t>
  </si>
  <si>
    <t>Date_of_Shareholding_
Meeting</t>
  </si>
  <si>
    <t>Relevant_Date</t>
  </si>
  <si>
    <t>Name Of The Registrar</t>
  </si>
  <si>
    <t>Merchant_Banker_Name</t>
  </si>
  <si>
    <t>Total_Issue_Size</t>
  </si>
  <si>
    <t>Fresh_Issue_Size</t>
  </si>
  <si>
    <t>Offer_For_Sale</t>
  </si>
  <si>
    <t>Issue_Open_Date</t>
  </si>
  <si>
    <t>Issue_Close_Date</t>
  </si>
  <si>
    <t>Listing_Date</t>
  </si>
  <si>
    <t>Face_Value</t>
  </si>
  <si>
    <t>Premium</t>
  </si>
  <si>
    <t>Issue_Price</t>
  </si>
  <si>
    <t>Issue_Size (In Crores)</t>
  </si>
  <si>
    <t>No_of_Allottees</t>
  </si>
  <si>
    <t>Category_of_Allottees</t>
  </si>
  <si>
    <t>Allotment Date</t>
  </si>
  <si>
    <t>State</t>
  </si>
  <si>
    <t>Region</t>
  </si>
  <si>
    <t>Industry</t>
  </si>
  <si>
    <t>Remark</t>
  </si>
  <si>
    <t>Issue Expense (Rs. In Million)</t>
  </si>
  <si>
    <t>LTP</t>
  </si>
  <si>
    <t>Balaji Phosphates Limited</t>
  </si>
  <si>
    <t>Divine Hira Jewellers Limited</t>
  </si>
  <si>
    <t>Grand Continent Hotels Limited</t>
  </si>
  <si>
    <t>Active Infrastructures Limited</t>
  </si>
  <si>
    <t>Rapid Fleet Management Services Limited</t>
  </si>
  <si>
    <t>INE0PQ601019</t>
  </si>
  <si>
    <t>INE0NA501011</t>
  </si>
  <si>
    <t>INE12E301017</t>
  </si>
  <si>
    <t>INE0KLO01025</t>
  </si>
  <si>
    <t>INE0QX901013</t>
  </si>
  <si>
    <t>Private</t>
  </si>
  <si>
    <t>NSE</t>
  </si>
  <si>
    <t>NSE SME IPO</t>
  </si>
  <si>
    <t>Equity</t>
  </si>
  <si>
    <t>NA</t>
  </si>
  <si>
    <t>Skyline Financial Services Private Limited</t>
  </si>
  <si>
    <t>Arihant Capital Markets Limited</t>
  </si>
  <si>
    <t>Qualified 
Institutional 
Buyers,Non-Institutional
Investors,Retail Individual 
Investors,Market Maker</t>
  </si>
  <si>
    <t>Madhya Pradesh</t>
  </si>
  <si>
    <t>Western</t>
  </si>
  <si>
    <t>Central</t>
  </si>
  <si>
    <t>Maharashtra</t>
  </si>
  <si>
    <t>Tamil Nadu</t>
  </si>
  <si>
    <t>Southern</t>
  </si>
  <si>
    <t>Fertilizers</t>
  </si>
  <si>
    <t>Gems, Jewellery And Watches</t>
  </si>
  <si>
    <t>Hotels &amp; Resorts</t>
  </si>
  <si>
    <t>Residential, Commercial Projects</t>
  </si>
  <si>
    <t>Logistics Solution Provider</t>
  </si>
  <si>
    <t>Bigshare Services Private Limited</t>
  </si>
  <si>
    <t>Horizon Management Private Limited</t>
  </si>
  <si>
    <t>Market Maker, Non-Institutional Investors,Retail Individual Investors</t>
  </si>
  <si>
    <t>MUFG Intime India Private Limited</t>
  </si>
  <si>
    <t>INDORIENT FINANCIAL SERVICES LIMITED</t>
  </si>
  <si>
    <t>Qualified 
Institutional 
Buyers,Non-Institutional
Investors,Retail Individual Investors, Employee, Market Maker</t>
  </si>
  <si>
    <t>Kreo Capital Private Limited</t>
  </si>
  <si>
    <t>GRETEX CORPORATE SERVICES LIMITED</t>
  </si>
  <si>
    <t>Suraj Estate Developers Limited</t>
  </si>
  <si>
    <t>Nazara Technologies Limited</t>
  </si>
  <si>
    <t>360 ONE WAM LIMITED</t>
  </si>
  <si>
    <t>Veranda Learning Solutions Limited</t>
  </si>
  <si>
    <t>Niraj Cement Structurals Limited</t>
  </si>
  <si>
    <t>Sundrop Brands Limited</t>
  </si>
  <si>
    <t>Aditya Birla Fashion and Retail Limited</t>
  </si>
  <si>
    <t>Windsor Machines Limited</t>
  </si>
  <si>
    <t>Softtech Engineers Limited</t>
  </si>
  <si>
    <t>S J Logistics (India) Limited</t>
  </si>
  <si>
    <t>Optiemus Infracom Limited</t>
  </si>
  <si>
    <t>AVRO INDIA LIMITED</t>
  </si>
  <si>
    <t>Homesfy Realty Limited</t>
  </si>
  <si>
    <t>Sumit Woods Limited</t>
  </si>
  <si>
    <t>Quicktouch Technologies Limited</t>
  </si>
  <si>
    <t>Swaraj Suiting Limited</t>
  </si>
  <si>
    <t>Shah Metacorp Limited</t>
  </si>
  <si>
    <t>Rudrabhishek Enterprises Limited</t>
  </si>
  <si>
    <t>Drone Destination Limited</t>
  </si>
  <si>
    <t>A B Infrabuild Limited</t>
  </si>
  <si>
    <t>Zota Health Care LImited</t>
  </si>
  <si>
    <t>Xpro India Limited</t>
  </si>
  <si>
    <t>AVG Logistics Limited</t>
  </si>
  <si>
    <t>Dc Infotech And Communication Limited</t>
  </si>
  <si>
    <t>Ugro Capital Limited</t>
  </si>
  <si>
    <t>Bhagiradha Chemicals &amp; Industries Limited</t>
  </si>
  <si>
    <t>PC Jeweller Limited</t>
  </si>
  <si>
    <t>Sky Gold Limited</t>
  </si>
  <si>
    <t>Pondy Oxides &amp; Chemicals Limited</t>
  </si>
  <si>
    <t>Vishnu Chemicals Limited</t>
  </si>
  <si>
    <t>14-Sep-2024</t>
  </si>
  <si>
    <t>14-Aug-2024</t>
  </si>
  <si>
    <t>12-Oct-2024</t>
  </si>
  <si>
    <t>12-Sep-2024</t>
  </si>
  <si>
    <t>11-Jul-2024</t>
  </si>
  <si>
    <t>11-Jun-2024</t>
  </si>
  <si>
    <t>09-Jan-2025</t>
  </si>
  <si>
    <t>10-Dec-2024</t>
  </si>
  <si>
    <t>11-Dec-2024</t>
  </si>
  <si>
    <t>11-Nov-2024</t>
  </si>
  <si>
    <t>13-Feb-2025</t>
  </si>
  <si>
    <t>14-Jan-2025</t>
  </si>
  <si>
    <t>06-Dec-2024</t>
  </si>
  <si>
    <t>06-Nov-2024</t>
  </si>
  <si>
    <t>04-Oct-2024</t>
  </si>
  <si>
    <t>05-Sep-2024</t>
  </si>
  <si>
    <t>04-Jan-2025</t>
  </si>
  <si>
    <t>05-Dec-2024</t>
  </si>
  <si>
    <t>19-Jan-2025</t>
  </si>
  <si>
    <t>20-Dec-2024</t>
  </si>
  <si>
    <t>10-Jan-2025</t>
  </si>
  <si>
    <t>28-Sep-2024</t>
  </si>
  <si>
    <t>29-Aug-2024</t>
  </si>
  <si>
    <t>15-Dec-2023</t>
  </si>
  <si>
    <t>15-Nov-2023</t>
  </si>
  <si>
    <t>02-Jul-2023</t>
  </si>
  <si>
    <t>02-Jun-2023</t>
  </si>
  <si>
    <t>28-Apr-2024</t>
  </si>
  <si>
    <t>28-Mar-2024</t>
  </si>
  <si>
    <t>15-Jun-2023</t>
  </si>
  <si>
    <t>16-May-2023</t>
  </si>
  <si>
    <t>15-May-2024</t>
  </si>
  <si>
    <t>15-Apr-2024</t>
  </si>
  <si>
    <t>04-May-2023</t>
  </si>
  <si>
    <t>03-Apr-2023</t>
  </si>
  <si>
    <t>13-Jul-2024</t>
  </si>
  <si>
    <t>13-Jun-2024</t>
  </si>
  <si>
    <t>16-Jan-2024</t>
  </si>
  <si>
    <t>30-Jun-2023</t>
  </si>
  <si>
    <t>31-May-2023</t>
  </si>
  <si>
    <t>21-Dec-2023</t>
  </si>
  <si>
    <t>21-Nov-2023</t>
  </si>
  <si>
    <t>01-Jun-2024</t>
  </si>
  <si>
    <t>02-May-2024</t>
  </si>
  <si>
    <t>04-Nov-2023</t>
  </si>
  <si>
    <t>05-Oct-2023</t>
  </si>
  <si>
    <t>08-Aug-2024</t>
  </si>
  <si>
    <t>09-Jul-2024</t>
  </si>
  <si>
    <t>11-Nov-2023</t>
  </si>
  <si>
    <t>12-Oct-2023</t>
  </si>
  <si>
    <t>06-Feb-2024</t>
  </si>
  <si>
    <t>05-Jan-2024</t>
  </si>
  <si>
    <t>27-Sep-2024</t>
  </si>
  <si>
    <t>28-Aug-2024</t>
  </si>
  <si>
    <t>03-Mar-2025</t>
  </si>
  <si>
    <t>07-Mar-2025</t>
  </si>
  <si>
    <t>13-Mar-2025</t>
  </si>
  <si>
    <t>17-Mar-2025</t>
  </si>
  <si>
    <t>18-Mar-2025</t>
  </si>
  <si>
    <t>19-Mar-2025</t>
  </si>
  <si>
    <t>21-Mar-2025</t>
  </si>
  <si>
    <t>28-Mar-2025</t>
  </si>
  <si>
    <t>25-Mar-2025</t>
  </si>
  <si>
    <t>27-Mar-2025</t>
  </si>
  <si>
    <t>26-Mar-2025</t>
  </si>
  <si>
    <t>Non-promoter</t>
  </si>
  <si>
    <t>Promoter</t>
  </si>
  <si>
    <t>promoter/non-promoter</t>
  </si>
  <si>
    <t>Digital Entertainment</t>
  </si>
  <si>
    <t>Stockbroking &amp; Allied</t>
  </si>
  <si>
    <t>E-Learning</t>
  </si>
  <si>
    <t>Civil Construction</t>
  </si>
  <si>
    <t>Edible Oil</t>
  </si>
  <si>
    <t>Speciality Retail</t>
  </si>
  <si>
    <t>Industrial Products</t>
  </si>
  <si>
    <t>Computers - Software &amp; Consulting</t>
  </si>
  <si>
    <t>Telecom - Equipment &amp; Accessories</t>
  </si>
  <si>
    <t>Plastic Products - Consumer</t>
  </si>
  <si>
    <t>Real Estate related services</t>
  </si>
  <si>
    <t>Other Textile Products</t>
  </si>
  <si>
    <t>Iron &amp; Steel Products</t>
  </si>
  <si>
    <t>Education</t>
  </si>
  <si>
    <t>Pharmaceuticals</t>
  </si>
  <si>
    <t>Packaging</t>
  </si>
  <si>
    <t>Non Banking Financial Company (NBFC)</t>
  </si>
  <si>
    <t>Pesticides &amp; Agrochemicals</t>
  </si>
  <si>
    <t>Diversified Metals</t>
  </si>
  <si>
    <t>Specialty Chemicals</t>
  </si>
  <si>
    <t>Centum Electronics Limited</t>
  </si>
  <si>
    <t>Hitachi Energy India Limited</t>
  </si>
  <si>
    <t>Azad Engineering Limited</t>
  </si>
  <si>
    <t>Indian Overseas Bank</t>
  </si>
  <si>
    <t>Restaurant Brands Asia Limited</t>
  </si>
  <si>
    <t>20-Feb-2025</t>
  </si>
  <si>
    <t>28-Jan-2025</t>
  </si>
  <si>
    <t>02-Jul-2024</t>
  </si>
  <si>
    <t>25-Jan-2025</t>
  </si>
  <si>
    <t>DAM Capital Adivsors Limited</t>
  </si>
  <si>
    <t>ICICI SECURITIES LIMITED and HSBC SECURITIES AND CAPITAL MARKETS (INDIA) PRIVATE LIMITED</t>
  </si>
  <si>
    <t>ICICI Securities Limited,Goldman Sachs (India) Securities Private Limited,SBI Capital Markets Limited</t>
  </si>
  <si>
    <t>IDBI, ELARA, SYSTEMATIX, EMKAY</t>
  </si>
  <si>
    <t>Motilal Oswal Investment Advisors Limited</t>
  </si>
  <si>
    <t>Preferential</t>
  </si>
  <si>
    <t>QIP</t>
  </si>
  <si>
    <t>24-Mar-2025</t>
  </si>
  <si>
    <t>Heavy Electrical Equipment</t>
  </si>
  <si>
    <t>Public Sector Bank</t>
  </si>
  <si>
    <t>Restaurants</t>
  </si>
  <si>
    <t>MF, AIF, NBFC</t>
  </si>
  <si>
    <t>FPI, INS, AIF, FPI, MF</t>
  </si>
  <si>
    <t>FPI, Mutual Funds, AIF, Insurance Company</t>
  </si>
  <si>
    <t>FII, Bank, Pension Fund, NBFC, Insurance Companies</t>
  </si>
  <si>
    <t>Symbol</t>
  </si>
  <si>
    <t>NIRAJ</t>
  </si>
  <si>
    <t>SURAJEST</t>
  </si>
  <si>
    <t>NAZARA</t>
  </si>
  <si>
    <t>360ONE</t>
  </si>
  <si>
    <t>VERANDA</t>
  </si>
  <si>
    <t>SUNDROP</t>
  </si>
  <si>
    <t>ABFRL</t>
  </si>
  <si>
    <t>WINDMACHIN</t>
  </si>
  <si>
    <t>SOFTTECH</t>
  </si>
  <si>
    <t>SJLOGISTIC</t>
  </si>
  <si>
    <t>OPTIEMUS</t>
  </si>
  <si>
    <t>AVROIND</t>
  </si>
  <si>
    <t>HOMESFY</t>
  </si>
  <si>
    <t>SUMIT</t>
  </si>
  <si>
    <t>QUICKTOUCH</t>
  </si>
  <si>
    <t>SWARAJ</t>
  </si>
  <si>
    <t>SHAH</t>
  </si>
  <si>
    <t>REPL</t>
  </si>
  <si>
    <t>DRONE</t>
  </si>
  <si>
    <t>ABINFRA</t>
  </si>
  <si>
    <t>ZOTA</t>
  </si>
  <si>
    <t>XPROINDIA</t>
  </si>
  <si>
    <t>NSE Main Board</t>
  </si>
  <si>
    <t>AVG</t>
  </si>
  <si>
    <t>DCI</t>
  </si>
  <si>
    <t>UGROCAP</t>
  </si>
  <si>
    <t>BHAGCHEM</t>
  </si>
  <si>
    <t>PCJEWELLER</t>
  </si>
  <si>
    <t>SKYGOLD</t>
  </si>
  <si>
    <t>POCL</t>
  </si>
  <si>
    <t>VISHNU</t>
  </si>
  <si>
    <t>NSE SME</t>
  </si>
  <si>
    <t>BSE/NSE</t>
  </si>
  <si>
    <t>INE843S01025</t>
  </si>
  <si>
    <t>INE418L01021</t>
  </si>
  <si>
    <t>INE466L01038</t>
  </si>
  <si>
    <t>INE0IQ001011</t>
  </si>
  <si>
    <t>INE368I01016</t>
  </si>
  <si>
    <t>INE209A01019</t>
  </si>
  <si>
    <t>INE647O01011</t>
  </si>
  <si>
    <t>INE052A01021</t>
  </si>
  <si>
    <t>INE728Z01015</t>
  </si>
  <si>
    <t>INE0F3301020</t>
  </si>
  <si>
    <t>INE350C01017</t>
  </si>
  <si>
    <t>INE652Z01017</t>
  </si>
  <si>
    <t>INE0N7F01017</t>
  </si>
  <si>
    <t>INE748Z01013</t>
  </si>
  <si>
    <t>INE0K4D01020</t>
  </si>
  <si>
    <t>INE0GMR01016</t>
  </si>
  <si>
    <t>INE482J01021</t>
  </si>
  <si>
    <t>INE364Z01019</t>
  </si>
  <si>
    <t>INE0P7201019</t>
  </si>
  <si>
    <t>INE00YB01017</t>
  </si>
  <si>
    <t>INE358U01012</t>
  </si>
  <si>
    <t>INE445C01015</t>
  </si>
  <si>
    <t>INE680Z01018</t>
  </si>
  <si>
    <t>INE0A1101019</t>
  </si>
  <si>
    <t>INE583D01011</t>
  </si>
  <si>
    <t>INE414D01027</t>
  </si>
  <si>
    <t>INE785M01021</t>
  </si>
  <si>
    <t>INE01IU01018</t>
  </si>
  <si>
    <t>INE063E01053</t>
  </si>
  <si>
    <t>INE270I01022</t>
  </si>
  <si>
    <t>CENTUM</t>
  </si>
  <si>
    <t>POWERINDIA</t>
  </si>
  <si>
    <t>AZAD</t>
  </si>
  <si>
    <t>IOB</t>
  </si>
  <si>
    <t>RBA</t>
  </si>
  <si>
    <t>INE320B01020</t>
  </si>
  <si>
    <t>INE07Y701011</t>
  </si>
  <si>
    <t>INE02IJ01035</t>
  </si>
  <si>
    <t>INE565A01014</t>
  </si>
  <si>
    <t>INE07T201019</t>
  </si>
  <si>
    <t>Karnataka</t>
  </si>
  <si>
    <t>Telangana</t>
  </si>
  <si>
    <t>California Software Company Limited</t>
  </si>
  <si>
    <t>Thangamayil Jewellery Limited</t>
  </si>
  <si>
    <t>Jyoti Structures Limited</t>
  </si>
  <si>
    <t>Rights</t>
  </si>
  <si>
    <t>BSE &amp; NSE</t>
  </si>
  <si>
    <t>INE526B01014</t>
  </si>
  <si>
    <t>INE085J01014</t>
  </si>
  <si>
    <t xml:space="preserve">	
INE197A01024</t>
  </si>
  <si>
    <t>CALSOFT</t>
  </si>
  <si>
    <t>THANGAMAYL</t>
  </si>
  <si>
    <t>JYOTISTRUC</t>
  </si>
  <si>
    <t>INTEGRATED REGISTRY MANAGEMENT SERVICES PRIVATE LIMITED</t>
  </si>
  <si>
    <t>Sundae Capital Advisors Private Limited</t>
  </si>
  <si>
    <t>Bigshare service pvt ltd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</si>
</sst>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12"/>
      <color theme="1" tint="4.9989318521683403E-2"/>
      <name val="Times New Roman"/>
      <family val="1"/>
    </font>
    <font>
      <sz val="11"/>
      <name val="Aptos Narrow"/>
      <family val="2"/>
      <scheme val="minor"/>
    </font>
    <font>
      <sz val="11"/>
      <color rgb="FFFF0000"/>
      <name val="Aptos Narrow"/>
      <family val="2"/>
      <scheme val="minor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0" fontId="0" fillId="0" borderId="0" xfId="0" applyProtection="1">
      <protection locked="0"/>
    </xf>
    <xf numFmtId="0" fontId="0" fillId="0" borderId="1" xfId="0" applyBorder="1" applyAlignment="1" applyProtection="1">
      <alignment vertical="top"/>
      <protection locked="0"/>
    </xf>
    <xf numFmtId="0" fontId="2" fillId="0" borderId="1" xfId="0" applyFont="1" applyBorder="1" applyAlignment="1" applyProtection="1">
      <alignment vertical="top"/>
      <protection locked="0"/>
    </xf>
    <xf numFmtId="0" fontId="0" fillId="0" borderId="1" xfId="0" applyBorder="1" applyAlignment="1" applyProtection="1">
      <alignment vertical="top" wrapText="1"/>
      <protection locked="0"/>
    </xf>
    <xf numFmtId="14" fontId="2" fillId="0" borderId="1" xfId="0" applyNumberFormat="1" applyFont="1" applyBorder="1" applyAlignment="1" applyProtection="1">
      <alignment vertical="top"/>
      <protection locked="0"/>
    </xf>
    <xf numFmtId="2" fontId="0" fillId="0" borderId="1" xfId="0" applyNumberFormat="1" applyBorder="1" applyAlignment="1" applyProtection="1">
      <alignment vertical="top"/>
      <protection locked="0"/>
    </xf>
    <xf numFmtId="15" fontId="0" fillId="0" borderId="1" xfId="0" applyNumberFormat="1" applyBorder="1" applyAlignment="1" applyProtection="1">
      <alignment vertical="top"/>
      <protection locked="0"/>
    </xf>
    <xf numFmtId="0" fontId="0" fillId="0" borderId="1" xfId="0" applyBorder="1" applyAlignment="1" applyProtection="1">
      <alignment horizontal="left" vertical="top"/>
      <protection locked="0"/>
    </xf>
    <xf numFmtId="0" fontId="0" fillId="0" borderId="0" xfId="0" applyAlignment="1" applyProtection="1">
      <alignment horizontal="left" vertical="top"/>
      <protection locked="0"/>
    </xf>
    <xf numFmtId="0" fontId="0" fillId="0" borderId="1" xfId="0" applyBorder="1" applyProtection="1"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1" xfId="0" applyBorder="1" applyAlignment="1" applyProtection="1">
      <alignment horizontal="center" wrapText="1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right" wrapText="1"/>
      <protection locked="0"/>
    </xf>
    <xf numFmtId="0" fontId="0" fillId="0" borderId="1" xfId="0" applyBorder="1" applyAlignment="1" applyProtection="1">
      <alignment horizontal="right"/>
      <protection locked="0"/>
    </xf>
    <xf numFmtId="2" fontId="0" fillId="0" borderId="1" xfId="0" applyNumberFormat="1" applyBorder="1" applyAlignment="1" applyProtection="1">
      <alignment horizontal="right" wrapText="1"/>
      <protection locked="0"/>
    </xf>
    <xf numFmtId="15" fontId="0" fillId="0" borderId="1" xfId="0" applyNumberFormat="1" applyBorder="1" applyAlignment="1" applyProtection="1">
      <alignment horizontal="right" wrapText="1"/>
      <protection locked="0"/>
    </xf>
    <xf numFmtId="0" fontId="0" fillId="0" borderId="1" xfId="0" applyBorder="1" applyAlignment="1" applyProtection="1">
      <alignment horizontal="left"/>
      <protection locked="0"/>
    </xf>
    <xf numFmtId="15" fontId="0" fillId="0" borderId="1" xfId="0" applyNumberFormat="1" applyBorder="1" applyAlignment="1" applyProtection="1">
      <alignment horizontal="center" wrapText="1"/>
      <protection locked="0"/>
    </xf>
    <xf numFmtId="0" fontId="3" fillId="0" borderId="1" xfId="0" applyFont="1" applyBorder="1" applyProtection="1">
      <protection locked="0"/>
    </xf>
    <xf numFmtId="2" fontId="0" fillId="0" borderId="1" xfId="0" applyNumberFormat="1" applyBorder="1" applyAlignment="1" applyProtection="1">
      <alignment horizontal="right"/>
      <protection locked="0"/>
    </xf>
    <xf numFmtId="15" fontId="0" fillId="0" borderId="1" xfId="0" applyNumberFormat="1" applyBorder="1" applyAlignment="1" applyProtection="1">
      <alignment horizontal="right"/>
      <protection locked="0"/>
    </xf>
    <xf numFmtId="0" fontId="0" fillId="0" borderId="1" xfId="0" applyBorder="1" applyAlignment="1" applyProtection="1">
      <alignment horizontal="left" wrapText="1"/>
      <protection locked="0"/>
    </xf>
    <xf numFmtId="0" fontId="4" fillId="0" borderId="1" xfId="0" applyFont="1" applyBorder="1" applyProtection="1">
      <protection locked="0"/>
    </xf>
    <xf numFmtId="0" fontId="4" fillId="0" borderId="1" xfId="0" applyFont="1" applyBorder="1" applyAlignment="1" applyProtection="1">
      <alignment horizontal="center"/>
      <protection locked="0"/>
    </xf>
    <xf numFmtId="0" fontId="4" fillId="0" borderId="1" xfId="0" applyFont="1" applyBorder="1" applyAlignment="1" applyProtection="1">
      <alignment horizontal="right"/>
      <protection locked="0"/>
    </xf>
    <xf numFmtId="2" fontId="4" fillId="0" borderId="1" xfId="0" applyNumberFormat="1" applyFont="1" applyBorder="1" applyAlignment="1" applyProtection="1">
      <alignment horizontal="right"/>
      <protection locked="0"/>
    </xf>
    <xf numFmtId="15" fontId="4" fillId="0" borderId="1" xfId="0" applyNumberFormat="1" applyFont="1" applyBorder="1" applyAlignment="1" applyProtection="1">
      <alignment horizontal="right"/>
      <protection locked="0"/>
    </xf>
    <xf numFmtId="0" fontId="0" fillId="0" borderId="1" xfId="0" applyBorder="1" applyAlignment="1" applyProtection="1">
      <alignment horizontal="left" vertical="top" wrapText="1"/>
      <protection locked="0"/>
    </xf>
    <xf numFmtId="0" fontId="0" fillId="0" borderId="1" xfId="0" applyBorder="1" applyAlignment="1" applyProtection="1">
      <alignment horizontal="center" vertical="top" wrapText="1"/>
      <protection locked="0"/>
    </xf>
    <xf numFmtId="14" fontId="0" fillId="0" borderId="1" xfId="0" applyNumberFormat="1" applyBorder="1" applyAlignment="1" applyProtection="1">
      <alignment horizontal="center" vertical="top" wrapText="1"/>
      <protection locked="0"/>
    </xf>
    <xf numFmtId="0" fontId="0" fillId="0" borderId="2" xfId="0" applyBorder="1" applyAlignment="1" applyProtection="1">
      <alignment horizontal="right" vertical="top" wrapText="1"/>
      <protection locked="0"/>
    </xf>
    <xf numFmtId="15" fontId="0" fillId="0" borderId="1" xfId="0" applyNumberFormat="1" applyBorder="1" applyProtection="1">
      <protection locked="0"/>
    </xf>
    <xf numFmtId="2" fontId="0" fillId="0" borderId="2" xfId="0" applyNumberFormat="1" applyBorder="1" applyAlignment="1" applyProtection="1">
      <alignment horizontal="right" vertical="top" wrapText="1"/>
      <protection locked="0"/>
    </xf>
    <xf numFmtId="0" fontId="0" fillId="0" borderId="2" xfId="0" applyBorder="1" applyAlignment="1" applyProtection="1">
      <alignment horizontal="left" vertical="top" wrapText="1"/>
      <protection locked="0"/>
    </xf>
    <xf numFmtId="0" fontId="0" fillId="0" borderId="1" xfId="0" applyBorder="1" applyAlignment="1" applyProtection="1">
      <alignment horizontal="left" vertical="center"/>
      <protection locked="0"/>
    </xf>
    <xf numFmtId="0" fontId="0" fillId="0" borderId="3" xfId="0" applyBorder="1" applyProtection="1">
      <protection locked="0"/>
    </xf>
    <xf numFmtId="0" fontId="0" fillId="0" borderId="3" xfId="0" applyBorder="1" applyAlignment="1" applyProtection="1">
      <alignment horizontal="left" vertical="top" wrapText="1"/>
      <protection locked="0"/>
    </xf>
    <xf numFmtId="0" fontId="2" fillId="0" borderId="3" xfId="0" applyFont="1" applyBorder="1" applyAlignment="1" applyProtection="1">
      <alignment vertical="top"/>
      <protection locked="0"/>
    </xf>
    <xf numFmtId="0" fontId="0" fillId="0" borderId="3" xfId="0" applyBorder="1" applyAlignment="1" applyProtection="1">
      <alignment vertical="top"/>
      <protection locked="0"/>
    </xf>
    <xf numFmtId="0" fontId="0" fillId="0" borderId="3" xfId="0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 vertical="top" wrapText="1"/>
      <protection locked="0"/>
    </xf>
    <xf numFmtId="14" fontId="0" fillId="0" borderId="3" xfId="0" applyNumberFormat="1" applyBorder="1" applyAlignment="1" applyProtection="1">
      <alignment horizontal="center" vertical="top" wrapText="1"/>
      <protection locked="0"/>
    </xf>
    <xf numFmtId="0" fontId="0" fillId="0" borderId="4" xfId="0" applyBorder="1" applyAlignment="1" applyProtection="1">
      <alignment horizontal="right" vertical="top" wrapText="1"/>
      <protection locked="0"/>
    </xf>
    <xf numFmtId="15" fontId="0" fillId="0" borderId="3" xfId="0" applyNumberFormat="1" applyBorder="1" applyProtection="1">
      <protection locked="0"/>
    </xf>
    <xf numFmtId="2" fontId="0" fillId="0" borderId="4" xfId="0" applyNumberFormat="1" applyBorder="1" applyAlignment="1" applyProtection="1">
      <alignment horizontal="right" vertical="top" wrapText="1"/>
      <protection locked="0"/>
    </xf>
    <xf numFmtId="0" fontId="0" fillId="0" borderId="4" xfId="0" applyBorder="1" applyAlignment="1" applyProtection="1">
      <alignment horizontal="left" vertical="top" wrapText="1"/>
      <protection locked="0"/>
    </xf>
    <xf numFmtId="0" fontId="0" fillId="0" borderId="3" xfId="0" applyBorder="1" applyAlignment="1" applyProtection="1">
      <alignment horizontal="left" vertical="center"/>
      <protection locked="0"/>
    </xf>
    <xf numFmtId="0" fontId="2" fillId="0" borderId="1" xfId="0" applyFont="1" applyBorder="1" applyAlignment="1" applyProtection="1">
      <alignment wrapText="1"/>
      <protection locked="0"/>
    </xf>
    <xf numFmtId="0" fontId="2" fillId="0" borderId="1" xfId="0" applyFont="1" applyBorder="1" applyProtection="1">
      <protection locked="0"/>
    </xf>
    <xf numFmtId="2" fontId="0" fillId="0" borderId="1" xfId="0" applyNumberFormat="1" applyBorder="1" applyProtection="1">
      <protection locked="0"/>
    </xf>
    <xf numFmtId="14" fontId="2" fillId="0" borderId="1" xfId="0" applyNumberFormat="1" applyFont="1" applyBorder="1" applyProtection="1">
      <protection locked="0"/>
    </xf>
    <xf numFmtId="14" fontId="0" fillId="0" borderId="1" xfId="0" applyNumberFormat="1" applyBorder="1" applyProtection="1"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35DFA8-13D9-4936-B396-790424213CB3}">
  <sheetPr codeName="Sheet1"/>
  <dimension ref="A1:AF47"/>
  <sheetViews>
    <sheetView tabSelected="1" zoomScale="85" zoomScaleNormal="85" workbookViewId="0">
      <pane ySplit="1" topLeftCell="A13" activePane="bottomLeft" state="frozen"/>
      <selection pane="bottomLeft" activeCell="C57" sqref="C57"/>
    </sheetView>
  </sheetViews>
  <sheetFormatPr defaultRowHeight="15" x14ac:dyDescent="0.25"/>
  <cols>
    <col min="1" max="1" width="7.28515625" style="3" bestFit="1" customWidth="1"/>
    <col min="2" max="3" width="39.28515625" style="3" customWidth="1"/>
    <col min="4" max="4" width="18.85546875" style="3" customWidth="1"/>
    <col min="5" max="5" width="15.42578125" style="3" bestFit="1" customWidth="1"/>
    <col min="6" max="6" width="9.140625" style="3"/>
    <col min="7" max="7" width="18.28515625" style="3" customWidth="1"/>
    <col min="8" max="8" width="11.140625" style="3" bestFit="1" customWidth="1"/>
    <col min="9" max="9" width="17.140625" style="3" bestFit="1" customWidth="1"/>
    <col min="10" max="10" width="13.5703125" style="3" customWidth="1"/>
    <col min="11" max="11" width="14.5703125" style="3" bestFit="1" customWidth="1"/>
    <col min="12" max="12" width="34.28515625" style="3" bestFit="1" customWidth="1"/>
    <col min="13" max="13" width="34.7109375" style="3" bestFit="1" customWidth="1"/>
    <col min="14" max="14" width="16.28515625" style="3" bestFit="1" customWidth="1"/>
    <col min="15" max="15" width="16.7109375" style="3" bestFit="1" customWidth="1"/>
    <col min="16" max="16" width="15.42578125" style="3" bestFit="1" customWidth="1"/>
    <col min="17" max="18" width="17.28515625" style="3" bestFit="1" customWidth="1"/>
    <col min="19" max="19" width="12.85546875" style="3" bestFit="1" customWidth="1"/>
    <col min="20" max="20" width="11.85546875" style="3" bestFit="1" customWidth="1"/>
    <col min="21" max="21" width="9.42578125" style="3" bestFit="1" customWidth="1"/>
    <col min="22" max="22" width="11.5703125" style="3" bestFit="1" customWidth="1"/>
    <col min="23" max="23" width="8.42578125" style="3" bestFit="1" customWidth="1"/>
    <col min="24" max="24" width="15.5703125" style="3" customWidth="1"/>
    <col min="25" max="25" width="20.7109375" style="3" customWidth="1"/>
    <col min="26" max="26" width="15.140625" style="3" bestFit="1" customWidth="1"/>
    <col min="27" max="27" width="14.140625" style="3" bestFit="1" customWidth="1"/>
    <col min="28" max="28" width="9.140625" style="3"/>
    <col min="29" max="29" width="34.42578125" style="3" customWidth="1"/>
    <col min="30" max="30" width="10.85546875" style="3" bestFit="1" customWidth="1"/>
    <col min="31" max="31" width="10.42578125" style="3" customWidth="1"/>
    <col min="32" max="16384" width="9.140625" style="3"/>
  </cols>
  <sheetData>
    <row r="1" spans="1:32" ht="63" x14ac:dyDescent="0.25">
      <c r="A1" s="1" t="s">
        <v>0</v>
      </c>
      <c r="B1" s="2" t="s">
        <v>1</v>
      </c>
      <c r="C1" s="2" t="s">
        <v>210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  <c r="J1" s="1" t="s">
        <v>8</v>
      </c>
      <c r="K1" s="2" t="s">
        <v>9</v>
      </c>
      <c r="L1" s="2" t="s">
        <v>10</v>
      </c>
      <c r="M1" s="2" t="s">
        <v>11</v>
      </c>
      <c r="N1" s="2" t="s">
        <v>12</v>
      </c>
      <c r="O1" s="2" t="s">
        <v>13</v>
      </c>
      <c r="P1" s="2" t="s">
        <v>14</v>
      </c>
      <c r="Q1" s="2" t="s">
        <v>15</v>
      </c>
      <c r="R1" s="2" t="s">
        <v>16</v>
      </c>
      <c r="S1" s="2" t="s">
        <v>17</v>
      </c>
      <c r="T1" s="2" t="s">
        <v>18</v>
      </c>
      <c r="U1" s="2" t="s">
        <v>19</v>
      </c>
      <c r="V1" s="2" t="s">
        <v>20</v>
      </c>
      <c r="W1" s="1" t="s">
        <v>21</v>
      </c>
      <c r="X1" s="1" t="s">
        <v>22</v>
      </c>
      <c r="Y1" s="1" t="s">
        <v>23</v>
      </c>
      <c r="Z1" s="2" t="s">
        <v>24</v>
      </c>
      <c r="AA1" s="2" t="s">
        <v>25</v>
      </c>
      <c r="AB1" s="2" t="s">
        <v>26</v>
      </c>
      <c r="AC1" s="2" t="s">
        <v>27</v>
      </c>
      <c r="AD1" s="2" t="s">
        <v>28</v>
      </c>
      <c r="AE1" s="1" t="s">
        <v>29</v>
      </c>
      <c r="AF1" s="2" t="s">
        <v>30</v>
      </c>
    </row>
    <row r="2" spans="1:32" s="11" customFormat="1" ht="17.25" customHeight="1" x14ac:dyDescent="0.25">
      <c r="A2" s="4">
        <v>1</v>
      </c>
      <c r="B2" s="4" t="s">
        <v>31</v>
      </c>
      <c r="C2" s="4"/>
      <c r="D2" s="4" t="s">
        <v>36</v>
      </c>
      <c r="E2" s="4"/>
      <c r="F2" s="5" t="s">
        <v>41</v>
      </c>
      <c r="G2" s="4" t="s">
        <v>42</v>
      </c>
      <c r="H2" s="4" t="s">
        <v>43</v>
      </c>
      <c r="I2" s="4" t="s">
        <v>44</v>
      </c>
      <c r="J2" s="4" t="s">
        <v>45</v>
      </c>
      <c r="K2" s="4" t="s">
        <v>45</v>
      </c>
      <c r="L2" s="6" t="s">
        <v>46</v>
      </c>
      <c r="M2" s="4" t="s">
        <v>47</v>
      </c>
      <c r="N2" s="5">
        <f>O2+P2</f>
        <v>7158000</v>
      </c>
      <c r="O2" s="5">
        <v>5940000</v>
      </c>
      <c r="P2" s="5">
        <v>1218000</v>
      </c>
      <c r="Q2" s="7">
        <v>45716</v>
      </c>
      <c r="R2" s="7">
        <v>45720</v>
      </c>
      <c r="S2" s="7">
        <v>45723</v>
      </c>
      <c r="T2" s="4">
        <v>10</v>
      </c>
      <c r="U2" s="4">
        <f>V2-T2</f>
        <v>60</v>
      </c>
      <c r="V2" s="5">
        <v>70</v>
      </c>
      <c r="W2" s="8">
        <f>N2*V2/10000000</f>
        <v>50.106000000000002</v>
      </c>
      <c r="X2" s="4">
        <v>1485</v>
      </c>
      <c r="Y2" s="6" t="s">
        <v>48</v>
      </c>
      <c r="Z2" s="9">
        <v>45721</v>
      </c>
      <c r="AA2" s="4" t="s">
        <v>49</v>
      </c>
      <c r="AB2" s="4" t="s">
        <v>51</v>
      </c>
      <c r="AC2" s="4" t="s">
        <v>55</v>
      </c>
      <c r="AD2" s="10"/>
      <c r="AE2" s="10">
        <v>50.106000000000002</v>
      </c>
      <c r="AF2" s="10"/>
    </row>
    <row r="3" spans="1:32" ht="14.25" customHeight="1" x14ac:dyDescent="0.25">
      <c r="A3" s="4">
        <v>2</v>
      </c>
      <c r="B3" s="4" t="s">
        <v>32</v>
      </c>
      <c r="C3" s="4"/>
      <c r="D3" s="4" t="s">
        <v>37</v>
      </c>
      <c r="E3" s="4"/>
      <c r="F3" s="5" t="s">
        <v>41</v>
      </c>
      <c r="G3" s="4" t="s">
        <v>42</v>
      </c>
      <c r="H3" s="4" t="s">
        <v>43</v>
      </c>
      <c r="I3" s="4" t="s">
        <v>44</v>
      </c>
      <c r="J3" s="4" t="s">
        <v>45</v>
      </c>
      <c r="K3" s="4" t="s">
        <v>45</v>
      </c>
      <c r="L3" s="6" t="s">
        <v>60</v>
      </c>
      <c r="M3" s="4" t="s">
        <v>61</v>
      </c>
      <c r="N3" s="5">
        <f t="shared" ref="N3:N6" si="0">O3+P3</f>
        <v>3537600</v>
      </c>
      <c r="O3" s="5">
        <v>3537600</v>
      </c>
      <c r="P3" s="5">
        <v>0</v>
      </c>
      <c r="Q3" s="7">
        <v>45733</v>
      </c>
      <c r="R3" s="7">
        <v>45735</v>
      </c>
      <c r="S3" s="7">
        <v>45740</v>
      </c>
      <c r="T3" s="4">
        <v>10</v>
      </c>
      <c r="U3" s="4">
        <f t="shared" ref="U3:U6" si="1">V3-T3</f>
        <v>80</v>
      </c>
      <c r="V3" s="5">
        <v>90</v>
      </c>
      <c r="W3" s="8">
        <f>N3*V3/10000000</f>
        <v>31.8384</v>
      </c>
      <c r="X3" s="4">
        <v>2066</v>
      </c>
      <c r="Y3" s="6" t="s">
        <v>62</v>
      </c>
      <c r="Z3" s="9">
        <v>45736</v>
      </c>
      <c r="AA3" s="4" t="s">
        <v>52</v>
      </c>
      <c r="AB3" s="4" t="s">
        <v>50</v>
      </c>
      <c r="AC3" s="10" t="s">
        <v>56</v>
      </c>
      <c r="AD3" s="12"/>
      <c r="AE3" s="10">
        <v>36.475000000000001</v>
      </c>
      <c r="AF3" s="12"/>
    </row>
    <row r="4" spans="1:32" ht="15.75" customHeight="1" x14ac:dyDescent="0.25">
      <c r="A4" s="4">
        <v>3</v>
      </c>
      <c r="B4" s="4" t="s">
        <v>33</v>
      </c>
      <c r="C4" s="4"/>
      <c r="D4" s="4" t="s">
        <v>38</v>
      </c>
      <c r="E4" s="4"/>
      <c r="F4" s="5" t="s">
        <v>41</v>
      </c>
      <c r="G4" s="4" t="s">
        <v>42</v>
      </c>
      <c r="H4" s="4" t="s">
        <v>43</v>
      </c>
      <c r="I4" s="4" t="s">
        <v>44</v>
      </c>
      <c r="J4" s="4" t="s">
        <v>45</v>
      </c>
      <c r="K4" s="4" t="s">
        <v>45</v>
      </c>
      <c r="L4" s="6" t="s">
        <v>63</v>
      </c>
      <c r="M4" s="6" t="s">
        <v>64</v>
      </c>
      <c r="N4" s="5">
        <f t="shared" si="0"/>
        <v>6589200</v>
      </c>
      <c r="O4" s="5">
        <v>6260400</v>
      </c>
      <c r="P4" s="5">
        <v>328800</v>
      </c>
      <c r="Q4" s="7">
        <v>45736</v>
      </c>
      <c r="R4" s="7">
        <v>45740</v>
      </c>
      <c r="S4" s="7">
        <v>45743</v>
      </c>
      <c r="T4" s="4">
        <v>10</v>
      </c>
      <c r="U4" s="4">
        <f t="shared" si="1"/>
        <v>103</v>
      </c>
      <c r="V4" s="5">
        <v>113</v>
      </c>
      <c r="W4" s="8">
        <f>N4*V4/10000000</f>
        <v>74.45796</v>
      </c>
      <c r="X4" s="4">
        <v>2066</v>
      </c>
      <c r="Y4" s="6" t="s">
        <v>65</v>
      </c>
      <c r="Z4" s="9">
        <v>45741</v>
      </c>
      <c r="AA4" s="4" t="s">
        <v>53</v>
      </c>
      <c r="AB4" s="4" t="s">
        <v>54</v>
      </c>
      <c r="AC4" s="4" t="s">
        <v>57</v>
      </c>
      <c r="AD4" s="12"/>
      <c r="AE4" s="10">
        <v>99.975999999999999</v>
      </c>
      <c r="AF4" s="12"/>
    </row>
    <row r="5" spans="1:32" ht="14.25" customHeight="1" x14ac:dyDescent="0.25">
      <c r="A5" s="4">
        <v>4</v>
      </c>
      <c r="B5" s="4" t="s">
        <v>34</v>
      </c>
      <c r="C5" s="4"/>
      <c r="D5" s="4" t="s">
        <v>39</v>
      </c>
      <c r="E5" s="4"/>
      <c r="F5" s="5" t="s">
        <v>41</v>
      </c>
      <c r="G5" s="4" t="s">
        <v>42</v>
      </c>
      <c r="H5" s="4" t="s">
        <v>43</v>
      </c>
      <c r="I5" s="4" t="s">
        <v>44</v>
      </c>
      <c r="J5" s="4" t="s">
        <v>45</v>
      </c>
      <c r="K5" s="4" t="s">
        <v>45</v>
      </c>
      <c r="L5" s="6" t="s">
        <v>60</v>
      </c>
      <c r="M5" s="6" t="s">
        <v>66</v>
      </c>
      <c r="N5" s="5">
        <f t="shared" si="0"/>
        <v>4300200</v>
      </c>
      <c r="O5" s="5">
        <v>4300200</v>
      </c>
      <c r="P5" s="5">
        <v>0</v>
      </c>
      <c r="Q5" s="7">
        <v>45737</v>
      </c>
      <c r="R5" s="7">
        <v>45741</v>
      </c>
      <c r="S5" s="7">
        <v>45744</v>
      </c>
      <c r="T5" s="4">
        <v>5</v>
      </c>
      <c r="U5" s="4">
        <f t="shared" si="1"/>
        <v>176</v>
      </c>
      <c r="V5" s="5">
        <v>181</v>
      </c>
      <c r="W5" s="8">
        <f>N5*V5/10000000</f>
        <v>77.833619999999996</v>
      </c>
      <c r="X5" s="4">
        <v>2046</v>
      </c>
      <c r="Y5" s="6" t="s">
        <v>48</v>
      </c>
      <c r="Z5" s="9">
        <v>45742</v>
      </c>
      <c r="AA5" s="4" t="s">
        <v>52</v>
      </c>
      <c r="AB5" s="4" t="s">
        <v>50</v>
      </c>
      <c r="AC5" s="4" t="s">
        <v>58</v>
      </c>
      <c r="AD5" s="12"/>
      <c r="AE5" s="10">
        <v>10.685</v>
      </c>
      <c r="AF5" s="12"/>
    </row>
    <row r="6" spans="1:32" ht="14.25" customHeight="1" x14ac:dyDescent="0.25">
      <c r="A6" s="4">
        <v>5</v>
      </c>
      <c r="B6" s="4" t="s">
        <v>35</v>
      </c>
      <c r="C6" s="4"/>
      <c r="D6" s="4" t="s">
        <v>40</v>
      </c>
      <c r="E6" s="4"/>
      <c r="F6" s="5" t="s">
        <v>41</v>
      </c>
      <c r="G6" s="4" t="s">
        <v>42</v>
      </c>
      <c r="H6" s="4" t="s">
        <v>43</v>
      </c>
      <c r="I6" s="4" t="s">
        <v>44</v>
      </c>
      <c r="J6" s="4" t="s">
        <v>45</v>
      </c>
      <c r="K6" s="4" t="s">
        <v>45</v>
      </c>
      <c r="L6" s="4" t="s">
        <v>60</v>
      </c>
      <c r="M6" s="4" t="s">
        <v>67</v>
      </c>
      <c r="N6" s="5">
        <f t="shared" si="0"/>
        <v>2284800</v>
      </c>
      <c r="O6" s="5">
        <v>2284800</v>
      </c>
      <c r="P6" s="5">
        <v>0</v>
      </c>
      <c r="Q6" s="7">
        <v>45737</v>
      </c>
      <c r="R6" s="7">
        <v>45741</v>
      </c>
      <c r="S6" s="7">
        <v>45744</v>
      </c>
      <c r="T6" s="4">
        <v>10</v>
      </c>
      <c r="U6" s="4">
        <f t="shared" si="1"/>
        <v>182</v>
      </c>
      <c r="V6" s="5">
        <v>192</v>
      </c>
      <c r="W6" s="8">
        <f>N6*V6/10000000</f>
        <v>43.868160000000003</v>
      </c>
      <c r="X6" s="4">
        <v>1071</v>
      </c>
      <c r="Y6" s="6" t="s">
        <v>48</v>
      </c>
      <c r="Z6" s="9">
        <v>45742</v>
      </c>
      <c r="AA6" s="4" t="s">
        <v>53</v>
      </c>
      <c r="AB6" s="4" t="s">
        <v>54</v>
      </c>
      <c r="AC6" s="4" t="s">
        <v>59</v>
      </c>
      <c r="AD6" s="12"/>
      <c r="AE6" s="10">
        <v>52.466999999999999</v>
      </c>
      <c r="AF6" s="12"/>
    </row>
    <row r="7" spans="1:32" x14ac:dyDescent="0.25">
      <c r="A7" s="12">
        <f>A6+1</f>
        <v>6</v>
      </c>
      <c r="B7" s="13" t="s">
        <v>68</v>
      </c>
      <c r="C7" s="13" t="s">
        <v>212</v>
      </c>
      <c r="D7" s="12" t="s">
        <v>244</v>
      </c>
      <c r="E7" s="12"/>
      <c r="F7" s="5" t="s">
        <v>41</v>
      </c>
      <c r="G7" s="4" t="s">
        <v>243</v>
      </c>
      <c r="H7" s="12" t="s">
        <v>200</v>
      </c>
      <c r="I7" s="4" t="s">
        <v>44</v>
      </c>
      <c r="J7" s="14" t="s">
        <v>98</v>
      </c>
      <c r="K7" s="14" t="s">
        <v>99</v>
      </c>
      <c r="L7" s="15" t="s">
        <v>45</v>
      </c>
      <c r="M7" s="15" t="s">
        <v>45</v>
      </c>
      <c r="N7" s="16">
        <v>2105467</v>
      </c>
      <c r="O7" s="16">
        <v>2105467</v>
      </c>
      <c r="P7" s="12">
        <v>0</v>
      </c>
      <c r="Q7" s="17" t="s">
        <v>45</v>
      </c>
      <c r="R7" s="17" t="s">
        <v>45</v>
      </c>
      <c r="S7" s="16" t="s">
        <v>152</v>
      </c>
      <c r="T7" s="13">
        <v>5</v>
      </c>
      <c r="U7" s="12"/>
      <c r="V7" s="16">
        <v>714</v>
      </c>
      <c r="W7" s="18">
        <v>150.33034380000001</v>
      </c>
      <c r="X7" s="16">
        <v>64</v>
      </c>
      <c r="Y7" s="14" t="s">
        <v>163</v>
      </c>
      <c r="Z7" s="19">
        <v>45583</v>
      </c>
      <c r="AA7" s="12"/>
      <c r="AB7" s="12"/>
      <c r="AC7" s="20" t="s">
        <v>58</v>
      </c>
      <c r="AD7" s="12"/>
      <c r="AE7" s="12"/>
      <c r="AF7" s="12"/>
    </row>
    <row r="8" spans="1:32" x14ac:dyDescent="0.25">
      <c r="A8" s="12">
        <f t="shared" ref="A8:A47" si="2">A7+1</f>
        <v>7</v>
      </c>
      <c r="B8" s="13" t="s">
        <v>68</v>
      </c>
      <c r="C8" s="13" t="s">
        <v>212</v>
      </c>
      <c r="D8" s="12" t="s">
        <v>244</v>
      </c>
      <c r="E8" s="12"/>
      <c r="F8" s="5" t="s">
        <v>41</v>
      </c>
      <c r="G8" s="4" t="s">
        <v>243</v>
      </c>
      <c r="H8" s="12" t="s">
        <v>200</v>
      </c>
      <c r="I8" s="4" t="s">
        <v>44</v>
      </c>
      <c r="J8" s="14" t="s">
        <v>98</v>
      </c>
      <c r="K8" s="14" t="s">
        <v>99</v>
      </c>
      <c r="L8" s="15" t="s">
        <v>45</v>
      </c>
      <c r="M8" s="15" t="s">
        <v>45</v>
      </c>
      <c r="N8" s="16">
        <v>1306810</v>
      </c>
      <c r="O8" s="16">
        <v>1306810</v>
      </c>
      <c r="P8" s="12">
        <v>0</v>
      </c>
      <c r="Q8" s="17" t="s">
        <v>45</v>
      </c>
      <c r="R8" s="17" t="s">
        <v>45</v>
      </c>
      <c r="S8" s="16" t="s">
        <v>152</v>
      </c>
      <c r="T8" s="13">
        <v>5</v>
      </c>
      <c r="U8" s="12"/>
      <c r="V8" s="16">
        <v>714</v>
      </c>
      <c r="W8" s="18">
        <v>93.306234000000003</v>
      </c>
      <c r="X8" s="16">
        <v>43</v>
      </c>
      <c r="Y8" s="14" t="s">
        <v>163</v>
      </c>
      <c r="Z8" s="19">
        <v>45580</v>
      </c>
      <c r="AA8" s="12"/>
      <c r="AB8" s="12"/>
      <c r="AC8" s="20" t="s">
        <v>58</v>
      </c>
      <c r="AD8" s="12"/>
      <c r="AE8" s="12"/>
      <c r="AF8" s="12"/>
    </row>
    <row r="9" spans="1:32" x14ac:dyDescent="0.25">
      <c r="A9" s="12">
        <f t="shared" si="2"/>
        <v>8</v>
      </c>
      <c r="B9" s="13" t="s">
        <v>69</v>
      </c>
      <c r="C9" s="13" t="s">
        <v>213</v>
      </c>
      <c r="D9" s="12" t="s">
        <v>245</v>
      </c>
      <c r="E9" s="12"/>
      <c r="F9" s="5" t="s">
        <v>41</v>
      </c>
      <c r="G9" s="4" t="s">
        <v>243</v>
      </c>
      <c r="H9" s="12" t="s">
        <v>200</v>
      </c>
      <c r="I9" s="4" t="s">
        <v>44</v>
      </c>
      <c r="J9" s="14" t="s">
        <v>100</v>
      </c>
      <c r="K9" s="14" t="s">
        <v>101</v>
      </c>
      <c r="L9" s="15" t="s">
        <v>45</v>
      </c>
      <c r="M9" s="15" t="s">
        <v>45</v>
      </c>
      <c r="N9" s="16">
        <v>2052940</v>
      </c>
      <c r="O9" s="16">
        <v>2052940</v>
      </c>
      <c r="P9" s="12">
        <v>0</v>
      </c>
      <c r="Q9" s="17" t="s">
        <v>45</v>
      </c>
      <c r="R9" s="17" t="s">
        <v>45</v>
      </c>
      <c r="S9" s="16" t="s">
        <v>153</v>
      </c>
      <c r="T9" s="13">
        <v>4</v>
      </c>
      <c r="U9" s="12"/>
      <c r="V9" s="16">
        <v>954.27</v>
      </c>
      <c r="W9" s="18">
        <v>195.90590538000001</v>
      </c>
      <c r="X9" s="16">
        <v>7</v>
      </c>
      <c r="Y9" s="14" t="s">
        <v>163</v>
      </c>
      <c r="Z9" s="19">
        <v>45674</v>
      </c>
      <c r="AA9" s="12"/>
      <c r="AB9" s="12"/>
      <c r="AC9" s="20" t="s">
        <v>166</v>
      </c>
      <c r="AD9" s="12"/>
      <c r="AE9" s="12"/>
      <c r="AF9" s="12"/>
    </row>
    <row r="10" spans="1:32" x14ac:dyDescent="0.25">
      <c r="A10" s="12">
        <f t="shared" si="2"/>
        <v>9</v>
      </c>
      <c r="B10" s="13" t="s">
        <v>70</v>
      </c>
      <c r="C10" s="13" t="s">
        <v>214</v>
      </c>
      <c r="D10" s="12" t="s">
        <v>246</v>
      </c>
      <c r="E10" s="12"/>
      <c r="F10" s="5" t="s">
        <v>41</v>
      </c>
      <c r="G10" s="4" t="s">
        <v>243</v>
      </c>
      <c r="H10" s="12" t="s">
        <v>200</v>
      </c>
      <c r="I10" s="4" t="s">
        <v>44</v>
      </c>
      <c r="J10" s="14" t="s">
        <v>102</v>
      </c>
      <c r="K10" s="14" t="s">
        <v>103</v>
      </c>
      <c r="L10" s="15" t="s">
        <v>45</v>
      </c>
      <c r="M10" s="15" t="s">
        <v>45</v>
      </c>
      <c r="N10" s="16">
        <v>3590000</v>
      </c>
      <c r="O10" s="16">
        <v>3590000</v>
      </c>
      <c r="P10" s="12">
        <v>0</v>
      </c>
      <c r="Q10" s="17" t="s">
        <v>45</v>
      </c>
      <c r="R10" s="17" t="s">
        <v>45</v>
      </c>
      <c r="S10" s="16" t="s">
        <v>153</v>
      </c>
      <c r="T10" s="13">
        <v>1</v>
      </c>
      <c r="U10" s="12"/>
      <c r="V10" s="16">
        <v>779.93</v>
      </c>
      <c r="W10" s="18">
        <v>279.99486999999999</v>
      </c>
      <c r="X10" s="16">
        <v>1</v>
      </c>
      <c r="Y10" s="14" t="s">
        <v>163</v>
      </c>
      <c r="Z10" s="19">
        <v>45694</v>
      </c>
      <c r="AA10" s="12"/>
      <c r="AB10" s="12"/>
      <c r="AC10" s="20" t="s">
        <v>167</v>
      </c>
      <c r="AD10" s="12"/>
      <c r="AE10" s="12"/>
      <c r="AF10" s="12"/>
    </row>
    <row r="11" spans="1:32" x14ac:dyDescent="0.25">
      <c r="A11" s="12">
        <f t="shared" si="2"/>
        <v>10</v>
      </c>
      <c r="B11" s="13" t="s">
        <v>71</v>
      </c>
      <c r="C11" s="13" t="s">
        <v>215</v>
      </c>
      <c r="D11" s="12" t="s">
        <v>247</v>
      </c>
      <c r="E11" s="12"/>
      <c r="F11" s="5" t="s">
        <v>41</v>
      </c>
      <c r="G11" s="4" t="s">
        <v>243</v>
      </c>
      <c r="H11" s="12" t="s">
        <v>200</v>
      </c>
      <c r="I11" s="4" t="s">
        <v>44</v>
      </c>
      <c r="J11" s="14" t="s">
        <v>104</v>
      </c>
      <c r="K11" s="14" t="s">
        <v>105</v>
      </c>
      <c r="L11" s="15" t="s">
        <v>45</v>
      </c>
      <c r="M11" s="15" t="s">
        <v>45</v>
      </c>
      <c r="N11" s="16">
        <v>1558352</v>
      </c>
      <c r="O11" s="16">
        <v>1558352</v>
      </c>
      <c r="P11" s="12">
        <v>0</v>
      </c>
      <c r="Q11" s="17" t="s">
        <v>45</v>
      </c>
      <c r="R11" s="17" t="s">
        <v>45</v>
      </c>
      <c r="S11" s="16" t="s">
        <v>153</v>
      </c>
      <c r="T11" s="13">
        <v>10</v>
      </c>
      <c r="U11" s="12"/>
      <c r="V11" s="16">
        <v>292</v>
      </c>
      <c r="W11" s="18">
        <v>45.503878399999998</v>
      </c>
      <c r="X11" s="16">
        <v>4</v>
      </c>
      <c r="Y11" s="14" t="s">
        <v>163</v>
      </c>
      <c r="Z11" s="19">
        <v>45705</v>
      </c>
      <c r="AA11" s="12"/>
      <c r="AB11" s="12"/>
      <c r="AC11" s="20" t="s">
        <v>168</v>
      </c>
      <c r="AD11" s="12"/>
      <c r="AE11" s="12"/>
      <c r="AF11" s="12"/>
    </row>
    <row r="12" spans="1:32" x14ac:dyDescent="0.25">
      <c r="A12" s="12">
        <f t="shared" si="2"/>
        <v>11</v>
      </c>
      <c r="B12" s="13" t="s">
        <v>72</v>
      </c>
      <c r="C12" s="13" t="s">
        <v>211</v>
      </c>
      <c r="D12" s="12" t="s">
        <v>248</v>
      </c>
      <c r="E12" s="12"/>
      <c r="F12" s="5" t="s">
        <v>41</v>
      </c>
      <c r="G12" s="4" t="s">
        <v>243</v>
      </c>
      <c r="H12" s="12" t="s">
        <v>200</v>
      </c>
      <c r="I12" s="4" t="s">
        <v>44</v>
      </c>
      <c r="J12" s="21">
        <v>45575</v>
      </c>
      <c r="K12" s="21">
        <v>45545</v>
      </c>
      <c r="L12" s="15" t="s">
        <v>45</v>
      </c>
      <c r="M12" s="15" t="s">
        <v>45</v>
      </c>
      <c r="N12" s="16">
        <v>3083000</v>
      </c>
      <c r="O12" s="16">
        <v>3083000</v>
      </c>
      <c r="P12" s="12">
        <v>0</v>
      </c>
      <c r="Q12" s="17" t="s">
        <v>45</v>
      </c>
      <c r="R12" s="17" t="s">
        <v>45</v>
      </c>
      <c r="S12" s="19">
        <v>45727</v>
      </c>
      <c r="T12" s="13">
        <v>10</v>
      </c>
      <c r="U12" s="12"/>
      <c r="V12" s="16">
        <v>53</v>
      </c>
      <c r="W12" s="18">
        <v>16.329999999999998</v>
      </c>
      <c r="X12" s="16">
        <v>45</v>
      </c>
      <c r="Y12" s="14" t="s">
        <v>163</v>
      </c>
      <c r="Z12" s="19">
        <v>45651</v>
      </c>
      <c r="AA12" s="12"/>
      <c r="AB12" s="12"/>
      <c r="AC12" s="20" t="s">
        <v>169</v>
      </c>
      <c r="AD12" s="22"/>
      <c r="AE12" s="22"/>
      <c r="AF12" s="12"/>
    </row>
    <row r="13" spans="1:32" x14ac:dyDescent="0.25">
      <c r="A13" s="12">
        <f t="shared" si="2"/>
        <v>12</v>
      </c>
      <c r="B13" s="13" t="s">
        <v>73</v>
      </c>
      <c r="C13" s="13" t="s">
        <v>216</v>
      </c>
      <c r="D13" s="12" t="s">
        <v>249</v>
      </c>
      <c r="E13" s="12"/>
      <c r="F13" s="5" t="s">
        <v>41</v>
      </c>
      <c r="G13" s="4" t="s">
        <v>243</v>
      </c>
      <c r="H13" s="12" t="s">
        <v>200</v>
      </c>
      <c r="I13" s="4" t="s">
        <v>44</v>
      </c>
      <c r="J13" s="14" t="s">
        <v>106</v>
      </c>
      <c r="K13" s="14" t="s">
        <v>107</v>
      </c>
      <c r="L13" s="15" t="s">
        <v>45</v>
      </c>
      <c r="M13" s="15" t="s">
        <v>45</v>
      </c>
      <c r="N13" s="16">
        <v>13327589</v>
      </c>
      <c r="O13" s="16">
        <v>13327589</v>
      </c>
      <c r="P13" s="12">
        <v>0</v>
      </c>
      <c r="Q13" s="17" t="s">
        <v>45</v>
      </c>
      <c r="R13" s="17" t="s">
        <v>45</v>
      </c>
      <c r="S13" s="16" t="s">
        <v>154</v>
      </c>
      <c r="T13" s="13">
        <v>10</v>
      </c>
      <c r="U13" s="12"/>
      <c r="V13" s="16">
        <v>975.5</v>
      </c>
      <c r="W13" s="18">
        <v>1300.1063069500001</v>
      </c>
      <c r="X13" s="16">
        <v>6</v>
      </c>
      <c r="Y13" s="14" t="s">
        <v>163</v>
      </c>
      <c r="Z13" s="19">
        <v>45694</v>
      </c>
      <c r="AA13" s="12"/>
      <c r="AB13" s="12"/>
      <c r="AC13" s="20" t="s">
        <v>170</v>
      </c>
      <c r="AD13" s="12"/>
      <c r="AE13" s="12"/>
      <c r="AF13" s="12"/>
    </row>
    <row r="14" spans="1:32" x14ac:dyDescent="0.25">
      <c r="A14" s="12">
        <f t="shared" si="2"/>
        <v>13</v>
      </c>
      <c r="B14" s="13" t="s">
        <v>74</v>
      </c>
      <c r="C14" s="13" t="s">
        <v>217</v>
      </c>
      <c r="D14" s="12" t="s">
        <v>250</v>
      </c>
      <c r="E14" s="12"/>
      <c r="F14" s="5" t="s">
        <v>41</v>
      </c>
      <c r="G14" s="4" t="s">
        <v>243</v>
      </c>
      <c r="H14" s="12" t="s">
        <v>200</v>
      </c>
      <c r="I14" s="4" t="s">
        <v>44</v>
      </c>
      <c r="J14" s="14" t="s">
        <v>108</v>
      </c>
      <c r="K14" s="14" t="s">
        <v>109</v>
      </c>
      <c r="L14" s="15" t="s">
        <v>45</v>
      </c>
      <c r="M14" s="15" t="s">
        <v>45</v>
      </c>
      <c r="N14" s="16">
        <v>40833990</v>
      </c>
      <c r="O14" s="16">
        <v>40833990</v>
      </c>
      <c r="P14" s="12">
        <v>0</v>
      </c>
      <c r="Q14" s="17" t="s">
        <v>45</v>
      </c>
      <c r="R14" s="17" t="s">
        <v>45</v>
      </c>
      <c r="S14" s="16" t="s">
        <v>154</v>
      </c>
      <c r="T14" s="13">
        <v>10</v>
      </c>
      <c r="U14" s="12"/>
      <c r="V14" s="16">
        <v>317.75</v>
      </c>
      <c r="W14" s="18">
        <v>1297.50003225</v>
      </c>
      <c r="X14" s="16">
        <v>1</v>
      </c>
      <c r="Y14" s="14" t="s">
        <v>164</v>
      </c>
      <c r="Z14" s="19">
        <v>45712</v>
      </c>
      <c r="AA14" s="12"/>
      <c r="AB14" s="12"/>
      <c r="AC14" s="20" t="s">
        <v>171</v>
      </c>
      <c r="AD14" s="12"/>
      <c r="AE14" s="12"/>
      <c r="AF14" s="12"/>
    </row>
    <row r="15" spans="1:32" x14ac:dyDescent="0.25">
      <c r="A15" s="12">
        <f t="shared" si="2"/>
        <v>14</v>
      </c>
      <c r="B15" s="13" t="s">
        <v>74</v>
      </c>
      <c r="C15" s="13" t="s">
        <v>217</v>
      </c>
      <c r="D15" s="12" t="s">
        <v>250</v>
      </c>
      <c r="E15" s="12"/>
      <c r="F15" s="5" t="s">
        <v>41</v>
      </c>
      <c r="G15" s="4" t="s">
        <v>243</v>
      </c>
      <c r="H15" s="12" t="s">
        <v>200</v>
      </c>
      <c r="I15" s="4" t="s">
        <v>44</v>
      </c>
      <c r="J15" s="14" t="s">
        <v>108</v>
      </c>
      <c r="K15" s="14" t="s">
        <v>109</v>
      </c>
      <c r="L15" s="15" t="s">
        <v>45</v>
      </c>
      <c r="M15" s="15" t="s">
        <v>45</v>
      </c>
      <c r="N15" s="16">
        <v>39609127</v>
      </c>
      <c r="O15" s="16">
        <v>39609127</v>
      </c>
      <c r="P15" s="12">
        <v>0</v>
      </c>
      <c r="Q15" s="17" t="s">
        <v>45</v>
      </c>
      <c r="R15" s="17" t="s">
        <v>45</v>
      </c>
      <c r="S15" s="16" t="s">
        <v>154</v>
      </c>
      <c r="T15" s="13">
        <v>10</v>
      </c>
      <c r="U15" s="12"/>
      <c r="V15" s="16">
        <v>272.98</v>
      </c>
      <c r="W15" s="18">
        <v>1081.24</v>
      </c>
      <c r="X15" s="16">
        <v>5</v>
      </c>
      <c r="Y15" s="14" t="s">
        <v>163</v>
      </c>
      <c r="Z15" s="19">
        <v>45712</v>
      </c>
      <c r="AA15" s="12"/>
      <c r="AB15" s="12"/>
      <c r="AC15" s="20" t="s">
        <v>171</v>
      </c>
      <c r="AD15" s="12"/>
      <c r="AE15" s="12"/>
      <c r="AF15" s="12"/>
    </row>
    <row r="16" spans="1:32" x14ac:dyDescent="0.25">
      <c r="A16" s="12">
        <f t="shared" si="2"/>
        <v>15</v>
      </c>
      <c r="B16" s="12" t="s">
        <v>75</v>
      </c>
      <c r="C16" s="12" t="s">
        <v>218</v>
      </c>
      <c r="D16" s="12" t="s">
        <v>251</v>
      </c>
      <c r="E16" s="12"/>
      <c r="F16" s="5" t="s">
        <v>41</v>
      </c>
      <c r="G16" s="4" t="s">
        <v>243</v>
      </c>
      <c r="H16" s="12" t="s">
        <v>200</v>
      </c>
      <c r="I16" s="4" t="s">
        <v>44</v>
      </c>
      <c r="J16" s="15" t="s">
        <v>110</v>
      </c>
      <c r="K16" s="15" t="s">
        <v>111</v>
      </c>
      <c r="L16" s="15" t="s">
        <v>45</v>
      </c>
      <c r="M16" s="15" t="s">
        <v>45</v>
      </c>
      <c r="N16" s="17">
        <v>11727910</v>
      </c>
      <c r="O16" s="17">
        <v>11727910</v>
      </c>
      <c r="P16" s="12">
        <v>0</v>
      </c>
      <c r="Q16" s="17" t="s">
        <v>45</v>
      </c>
      <c r="R16" s="17" t="s">
        <v>45</v>
      </c>
      <c r="S16" s="17" t="s">
        <v>155</v>
      </c>
      <c r="T16" s="12">
        <v>2</v>
      </c>
      <c r="U16" s="12"/>
      <c r="V16" s="17">
        <v>191.85</v>
      </c>
      <c r="W16" s="23">
        <v>224.99995335</v>
      </c>
      <c r="X16" s="17">
        <v>4</v>
      </c>
      <c r="Y16" s="15" t="s">
        <v>165</v>
      </c>
      <c r="Z16" s="24">
        <v>45666</v>
      </c>
      <c r="AA16" s="12"/>
      <c r="AB16" s="12"/>
      <c r="AC16" s="20" t="s">
        <v>172</v>
      </c>
      <c r="AD16" s="12"/>
      <c r="AE16" s="12"/>
      <c r="AF16" s="12"/>
    </row>
    <row r="17" spans="1:32" x14ac:dyDescent="0.25">
      <c r="A17" s="12">
        <f t="shared" si="2"/>
        <v>16</v>
      </c>
      <c r="B17" s="12" t="s">
        <v>76</v>
      </c>
      <c r="C17" s="12" t="s">
        <v>219</v>
      </c>
      <c r="D17" s="12" t="s">
        <v>252</v>
      </c>
      <c r="E17" s="12"/>
      <c r="F17" s="5" t="s">
        <v>41</v>
      </c>
      <c r="G17" s="4" t="s">
        <v>243</v>
      </c>
      <c r="H17" s="12" t="s">
        <v>200</v>
      </c>
      <c r="I17" s="4" t="s">
        <v>44</v>
      </c>
      <c r="J17" s="15" t="s">
        <v>106</v>
      </c>
      <c r="K17" s="15" t="s">
        <v>107</v>
      </c>
      <c r="L17" s="15" t="s">
        <v>45</v>
      </c>
      <c r="M17" s="15" t="s">
        <v>45</v>
      </c>
      <c r="N17" s="17">
        <v>987998</v>
      </c>
      <c r="O17" s="17">
        <v>987998</v>
      </c>
      <c r="P17" s="12">
        <v>0</v>
      </c>
      <c r="Q17" s="17" t="s">
        <v>45</v>
      </c>
      <c r="R17" s="17" t="s">
        <v>45</v>
      </c>
      <c r="S17" s="17" t="s">
        <v>155</v>
      </c>
      <c r="T17" s="12">
        <v>10</v>
      </c>
      <c r="U17" s="12"/>
      <c r="V17" s="17">
        <v>405</v>
      </c>
      <c r="W17" s="23">
        <v>40.013919000000001</v>
      </c>
      <c r="X17" s="17">
        <v>2</v>
      </c>
      <c r="Y17" s="15" t="s">
        <v>163</v>
      </c>
      <c r="Z17" s="24">
        <v>45649</v>
      </c>
      <c r="AA17" s="12"/>
      <c r="AB17" s="12"/>
      <c r="AC17" s="20" t="s">
        <v>173</v>
      </c>
      <c r="AD17" s="12"/>
      <c r="AE17" s="12"/>
      <c r="AF17" s="12"/>
    </row>
    <row r="18" spans="1:32" x14ac:dyDescent="0.25">
      <c r="A18" s="12">
        <f t="shared" si="2"/>
        <v>17</v>
      </c>
      <c r="B18" s="12" t="s">
        <v>77</v>
      </c>
      <c r="C18" s="12" t="s">
        <v>220</v>
      </c>
      <c r="D18" s="12" t="s">
        <v>253</v>
      </c>
      <c r="E18" s="12"/>
      <c r="F18" s="5" t="s">
        <v>41</v>
      </c>
      <c r="G18" s="4" t="s">
        <v>242</v>
      </c>
      <c r="H18" s="12" t="s">
        <v>200</v>
      </c>
      <c r="I18" s="4" t="s">
        <v>44</v>
      </c>
      <c r="J18" s="15" t="s">
        <v>112</v>
      </c>
      <c r="K18" s="15" t="s">
        <v>113</v>
      </c>
      <c r="L18" s="15" t="s">
        <v>45</v>
      </c>
      <c r="M18" s="15" t="s">
        <v>45</v>
      </c>
      <c r="N18" s="17">
        <v>640000</v>
      </c>
      <c r="O18" s="17">
        <v>640000</v>
      </c>
      <c r="P18" s="12">
        <v>0</v>
      </c>
      <c r="Q18" s="17" t="s">
        <v>45</v>
      </c>
      <c r="R18" s="17" t="s">
        <v>45</v>
      </c>
      <c r="S18" s="17" t="s">
        <v>156</v>
      </c>
      <c r="T18" s="12">
        <v>10</v>
      </c>
      <c r="U18" s="12"/>
      <c r="V18" s="17">
        <v>576</v>
      </c>
      <c r="W18" s="23">
        <v>36.863999999999997</v>
      </c>
      <c r="X18" s="17">
        <v>32</v>
      </c>
      <c r="Y18" s="15" t="s">
        <v>163</v>
      </c>
      <c r="Z18" s="24">
        <v>45638</v>
      </c>
      <c r="AA18" s="12"/>
      <c r="AB18" s="12"/>
      <c r="AC18" s="20" t="s">
        <v>59</v>
      </c>
      <c r="AD18" s="12"/>
      <c r="AE18" s="12"/>
      <c r="AF18" s="12"/>
    </row>
    <row r="19" spans="1:32" x14ac:dyDescent="0.25">
      <c r="A19" s="12">
        <f t="shared" si="2"/>
        <v>18</v>
      </c>
      <c r="B19" s="12" t="s">
        <v>78</v>
      </c>
      <c r="C19" s="12" t="s">
        <v>221</v>
      </c>
      <c r="D19" s="12" t="s">
        <v>254</v>
      </c>
      <c r="E19" s="12"/>
      <c r="F19" s="5" t="s">
        <v>41</v>
      </c>
      <c r="G19" s="4" t="s">
        <v>243</v>
      </c>
      <c r="H19" s="12" t="s">
        <v>200</v>
      </c>
      <c r="I19" s="4" t="s">
        <v>44</v>
      </c>
      <c r="J19" s="15" t="s">
        <v>114</v>
      </c>
      <c r="K19" s="15" t="s">
        <v>115</v>
      </c>
      <c r="L19" s="15" t="s">
        <v>45</v>
      </c>
      <c r="M19" s="15" t="s">
        <v>45</v>
      </c>
      <c r="N19" s="17">
        <v>1395800</v>
      </c>
      <c r="O19" s="17">
        <v>1395800</v>
      </c>
      <c r="P19" s="12">
        <v>0</v>
      </c>
      <c r="Q19" s="17" t="s">
        <v>45</v>
      </c>
      <c r="R19" s="17" t="s">
        <v>45</v>
      </c>
      <c r="S19" s="17" t="s">
        <v>157</v>
      </c>
      <c r="T19" s="12">
        <v>10</v>
      </c>
      <c r="U19" s="12"/>
      <c r="V19" s="17">
        <v>672.25</v>
      </c>
      <c r="W19" s="23">
        <v>93.832655000000003</v>
      </c>
      <c r="X19" s="17">
        <v>2</v>
      </c>
      <c r="Y19" s="15" t="s">
        <v>163</v>
      </c>
      <c r="Z19" s="24">
        <v>45696</v>
      </c>
      <c r="AA19" s="12"/>
      <c r="AB19" s="12"/>
      <c r="AC19" s="20" t="s">
        <v>174</v>
      </c>
      <c r="AD19" s="12"/>
      <c r="AE19" s="12"/>
      <c r="AF19" s="12"/>
    </row>
    <row r="20" spans="1:32" x14ac:dyDescent="0.25">
      <c r="A20" s="12">
        <f t="shared" si="2"/>
        <v>19</v>
      </c>
      <c r="B20" s="12" t="s">
        <v>71</v>
      </c>
      <c r="C20" s="12" t="s">
        <v>215</v>
      </c>
      <c r="D20" s="12" t="s">
        <v>247</v>
      </c>
      <c r="E20" s="12"/>
      <c r="F20" s="5" t="s">
        <v>41</v>
      </c>
      <c r="G20" s="4" t="s">
        <v>243</v>
      </c>
      <c r="H20" s="12" t="s">
        <v>200</v>
      </c>
      <c r="I20" s="4" t="s">
        <v>44</v>
      </c>
      <c r="J20" s="15" t="s">
        <v>104</v>
      </c>
      <c r="K20" s="15" t="s">
        <v>105</v>
      </c>
      <c r="L20" s="15" t="s">
        <v>45</v>
      </c>
      <c r="M20" s="15" t="s">
        <v>45</v>
      </c>
      <c r="N20" s="17">
        <v>256671</v>
      </c>
      <c r="O20" s="17">
        <v>256671</v>
      </c>
      <c r="P20" s="12">
        <v>0</v>
      </c>
      <c r="Q20" s="17" t="s">
        <v>45</v>
      </c>
      <c r="R20" s="17" t="s">
        <v>45</v>
      </c>
      <c r="S20" s="17" t="s">
        <v>158</v>
      </c>
      <c r="T20" s="12">
        <v>10</v>
      </c>
      <c r="U20" s="12"/>
      <c r="V20" s="17">
        <v>292</v>
      </c>
      <c r="W20" s="23">
        <v>7.4947932000000002</v>
      </c>
      <c r="X20" s="17">
        <v>3</v>
      </c>
      <c r="Y20" s="15" t="s">
        <v>163</v>
      </c>
      <c r="Z20" s="24">
        <v>45706</v>
      </c>
      <c r="AA20" s="12"/>
      <c r="AB20" s="12"/>
      <c r="AC20" s="20" t="s">
        <v>168</v>
      </c>
      <c r="AD20" s="12"/>
      <c r="AE20" s="12"/>
      <c r="AF20" s="12"/>
    </row>
    <row r="21" spans="1:32" x14ac:dyDescent="0.25">
      <c r="A21" s="12">
        <f t="shared" si="2"/>
        <v>20</v>
      </c>
      <c r="B21" s="12" t="s">
        <v>79</v>
      </c>
      <c r="C21" s="12" t="s">
        <v>222</v>
      </c>
      <c r="D21" s="12" t="s">
        <v>255</v>
      </c>
      <c r="E21" s="12"/>
      <c r="F21" s="5" t="s">
        <v>41</v>
      </c>
      <c r="G21" s="4" t="s">
        <v>243</v>
      </c>
      <c r="H21" s="12" t="s">
        <v>200</v>
      </c>
      <c r="I21" s="4" t="s">
        <v>44</v>
      </c>
      <c r="J21" s="15" t="s">
        <v>116</v>
      </c>
      <c r="K21" s="15" t="s">
        <v>117</v>
      </c>
      <c r="L21" s="15" t="s">
        <v>45</v>
      </c>
      <c r="M21" s="15" t="s">
        <v>45</v>
      </c>
      <c r="N21" s="17">
        <v>2575320</v>
      </c>
      <c r="O21" s="17">
        <v>2575320</v>
      </c>
      <c r="P21" s="12">
        <v>0</v>
      </c>
      <c r="Q21" s="17" t="s">
        <v>45</v>
      </c>
      <c r="R21" s="17" t="s">
        <v>45</v>
      </c>
      <c r="S21" s="17" t="s">
        <v>159</v>
      </c>
      <c r="T21" s="12">
        <v>10</v>
      </c>
      <c r="U21" s="12"/>
      <c r="V21" s="17">
        <v>185.5</v>
      </c>
      <c r="W21" s="23">
        <v>47.772185999999998</v>
      </c>
      <c r="X21" s="17">
        <v>29</v>
      </c>
      <c r="Y21" s="15" t="s">
        <v>163</v>
      </c>
      <c r="Z21" s="24">
        <v>45699</v>
      </c>
      <c r="AA21" s="12"/>
      <c r="AB21" s="12"/>
      <c r="AC21" s="20" t="s">
        <v>175</v>
      </c>
      <c r="AD21" s="12"/>
      <c r="AE21" s="12"/>
      <c r="AF21" s="12"/>
    </row>
    <row r="22" spans="1:32" x14ac:dyDescent="0.25">
      <c r="A22" s="12">
        <f t="shared" si="2"/>
        <v>21</v>
      </c>
      <c r="B22" s="12" t="s">
        <v>80</v>
      </c>
      <c r="C22" s="12" t="s">
        <v>223</v>
      </c>
      <c r="D22" s="12" t="s">
        <v>256</v>
      </c>
      <c r="E22" s="12"/>
      <c r="F22" s="5" t="s">
        <v>41</v>
      </c>
      <c r="G22" s="4" t="s">
        <v>233</v>
      </c>
      <c r="H22" s="12" t="s">
        <v>200</v>
      </c>
      <c r="I22" s="4" t="s">
        <v>44</v>
      </c>
      <c r="J22" s="15" t="s">
        <v>118</v>
      </c>
      <c r="K22" s="15" t="s">
        <v>106</v>
      </c>
      <c r="L22" s="15" t="s">
        <v>45</v>
      </c>
      <c r="M22" s="15" t="s">
        <v>45</v>
      </c>
      <c r="N22" s="17">
        <v>171000</v>
      </c>
      <c r="O22" s="17">
        <v>171000</v>
      </c>
      <c r="P22" s="12">
        <v>0</v>
      </c>
      <c r="Q22" s="17" t="s">
        <v>45</v>
      </c>
      <c r="R22" s="17" t="s">
        <v>45</v>
      </c>
      <c r="S22" s="17" t="s">
        <v>159</v>
      </c>
      <c r="T22" s="12">
        <v>10</v>
      </c>
      <c r="U22" s="12"/>
      <c r="V22" s="17">
        <v>555</v>
      </c>
      <c r="W22" s="23">
        <v>9.4905000000000008</v>
      </c>
      <c r="X22" s="17">
        <v>7</v>
      </c>
      <c r="Y22" s="15" t="s">
        <v>165</v>
      </c>
      <c r="Z22" s="24">
        <v>45692</v>
      </c>
      <c r="AA22" s="12"/>
      <c r="AB22" s="12"/>
      <c r="AC22" s="20" t="s">
        <v>176</v>
      </c>
      <c r="AD22" s="12"/>
      <c r="AE22" s="12"/>
      <c r="AF22" s="12"/>
    </row>
    <row r="23" spans="1:32" x14ac:dyDescent="0.25">
      <c r="A23" s="12">
        <f t="shared" si="2"/>
        <v>22</v>
      </c>
      <c r="B23" s="12" t="s">
        <v>81</v>
      </c>
      <c r="C23" s="12" t="s">
        <v>224</v>
      </c>
      <c r="D23" s="12" t="s">
        <v>257</v>
      </c>
      <c r="E23" s="12"/>
      <c r="F23" s="5" t="s">
        <v>41</v>
      </c>
      <c r="G23" s="4" t="s">
        <v>233</v>
      </c>
      <c r="H23" s="12" t="s">
        <v>200</v>
      </c>
      <c r="I23" s="4" t="s">
        <v>44</v>
      </c>
      <c r="J23" s="15" t="s">
        <v>119</v>
      </c>
      <c r="K23" s="15" t="s">
        <v>120</v>
      </c>
      <c r="L23" s="15" t="s">
        <v>45</v>
      </c>
      <c r="M23" s="15" t="s">
        <v>45</v>
      </c>
      <c r="N23" s="17">
        <v>4681709</v>
      </c>
      <c r="O23" s="17">
        <v>4681709</v>
      </c>
      <c r="P23" s="12">
        <v>0</v>
      </c>
      <c r="Q23" s="17" t="s">
        <v>45</v>
      </c>
      <c r="R23" s="17" t="s">
        <v>45</v>
      </c>
      <c r="S23" s="17" t="s">
        <v>159</v>
      </c>
      <c r="T23" s="12">
        <v>10</v>
      </c>
      <c r="U23" s="12"/>
      <c r="V23" s="17">
        <v>115</v>
      </c>
      <c r="W23" s="23">
        <v>53.839653499999997</v>
      </c>
      <c r="X23" s="17">
        <v>94</v>
      </c>
      <c r="Y23" s="15" t="s">
        <v>163</v>
      </c>
      <c r="Z23" s="24">
        <v>45632</v>
      </c>
      <c r="AA23" s="12"/>
      <c r="AB23" s="12"/>
      <c r="AC23" s="20" t="s">
        <v>58</v>
      </c>
      <c r="AD23" s="12"/>
      <c r="AE23" s="12"/>
      <c r="AF23" s="12"/>
    </row>
    <row r="24" spans="1:32" x14ac:dyDescent="0.25">
      <c r="A24" s="12">
        <f t="shared" si="2"/>
        <v>23</v>
      </c>
      <c r="B24" s="20" t="s">
        <v>82</v>
      </c>
      <c r="C24" s="20" t="s">
        <v>225</v>
      </c>
      <c r="D24" s="12" t="s">
        <v>258</v>
      </c>
      <c r="E24" s="12"/>
      <c r="F24" s="5" t="s">
        <v>41</v>
      </c>
      <c r="G24" s="4" t="s">
        <v>242</v>
      </c>
      <c r="H24" s="12" t="s">
        <v>200</v>
      </c>
      <c r="I24" s="4" t="s">
        <v>44</v>
      </c>
      <c r="J24" s="15" t="s">
        <v>121</v>
      </c>
      <c r="K24" s="15" t="s">
        <v>122</v>
      </c>
      <c r="L24" s="15" t="s">
        <v>45</v>
      </c>
      <c r="M24" s="15" t="s">
        <v>45</v>
      </c>
      <c r="N24" s="17">
        <v>1000000</v>
      </c>
      <c r="O24" s="17">
        <v>1000000</v>
      </c>
      <c r="P24" s="12">
        <v>0</v>
      </c>
      <c r="Q24" s="17" t="s">
        <v>45</v>
      </c>
      <c r="R24" s="17" t="s">
        <v>45</v>
      </c>
      <c r="S24" s="17" t="s">
        <v>154</v>
      </c>
      <c r="T24" s="17">
        <v>10</v>
      </c>
      <c r="U24" s="12"/>
      <c r="V24" s="17">
        <v>196.17</v>
      </c>
      <c r="W24" s="23">
        <v>19.617000000000001</v>
      </c>
      <c r="X24" s="17">
        <v>1</v>
      </c>
      <c r="Y24" s="15" t="s">
        <v>163</v>
      </c>
      <c r="Z24" s="24">
        <v>45629</v>
      </c>
      <c r="AA24" s="12"/>
      <c r="AB24" s="12"/>
      <c r="AC24" s="20" t="s">
        <v>173</v>
      </c>
      <c r="AD24" s="12"/>
      <c r="AE24" s="12"/>
      <c r="AF24" s="12"/>
    </row>
    <row r="25" spans="1:32" x14ac:dyDescent="0.25">
      <c r="A25" s="12">
        <f t="shared" si="2"/>
        <v>24</v>
      </c>
      <c r="B25" s="20" t="s">
        <v>83</v>
      </c>
      <c r="C25" s="20" t="s">
        <v>226</v>
      </c>
      <c r="D25" s="12" t="s">
        <v>259</v>
      </c>
      <c r="E25" s="12"/>
      <c r="F25" s="5" t="s">
        <v>41</v>
      </c>
      <c r="G25" s="4" t="s">
        <v>242</v>
      </c>
      <c r="H25" s="12" t="s">
        <v>200</v>
      </c>
      <c r="I25" s="4" t="s">
        <v>44</v>
      </c>
      <c r="J25" s="15" t="s">
        <v>123</v>
      </c>
      <c r="K25" s="15" t="s">
        <v>124</v>
      </c>
      <c r="L25" s="15" t="s">
        <v>45</v>
      </c>
      <c r="M25" s="15" t="s">
        <v>45</v>
      </c>
      <c r="N25" s="17">
        <v>865000</v>
      </c>
      <c r="O25" s="17">
        <v>865000</v>
      </c>
      <c r="P25" s="12">
        <v>0</v>
      </c>
      <c r="Q25" s="17" t="s">
        <v>45</v>
      </c>
      <c r="R25" s="17" t="s">
        <v>45</v>
      </c>
      <c r="S25" s="17" t="s">
        <v>156</v>
      </c>
      <c r="T25" s="17">
        <v>10</v>
      </c>
      <c r="U25" s="12"/>
      <c r="V25" s="17">
        <v>46.16</v>
      </c>
      <c r="W25" s="23">
        <v>3.9928400000000002</v>
      </c>
      <c r="X25" s="17">
        <v>2</v>
      </c>
      <c r="Y25" s="15" t="s">
        <v>164</v>
      </c>
      <c r="Z25" s="24">
        <v>45664</v>
      </c>
      <c r="AA25" s="12"/>
      <c r="AB25" s="12"/>
      <c r="AC25" s="20" t="s">
        <v>177</v>
      </c>
      <c r="AD25" s="12"/>
      <c r="AE25" s="12"/>
      <c r="AF25" s="12"/>
    </row>
    <row r="26" spans="1:32" x14ac:dyDescent="0.25">
      <c r="A26" s="12">
        <f t="shared" si="2"/>
        <v>25</v>
      </c>
      <c r="B26" s="20" t="s">
        <v>84</v>
      </c>
      <c r="C26" s="20" t="s">
        <v>227</v>
      </c>
      <c r="D26" s="12" t="s">
        <v>260</v>
      </c>
      <c r="E26" s="12"/>
      <c r="F26" s="5" t="s">
        <v>41</v>
      </c>
      <c r="G26" s="4" t="s">
        <v>243</v>
      </c>
      <c r="H26" s="12" t="s">
        <v>200</v>
      </c>
      <c r="I26" s="4" t="s">
        <v>44</v>
      </c>
      <c r="J26" s="15" t="s">
        <v>125</v>
      </c>
      <c r="K26" s="15" t="s">
        <v>126</v>
      </c>
      <c r="L26" s="15" t="s">
        <v>45</v>
      </c>
      <c r="M26" s="15" t="s">
        <v>45</v>
      </c>
      <c r="N26" s="17">
        <v>9000000</v>
      </c>
      <c r="O26" s="17">
        <v>9000000</v>
      </c>
      <c r="P26" s="12">
        <v>0</v>
      </c>
      <c r="Q26" s="17" t="s">
        <v>45</v>
      </c>
      <c r="R26" s="17" t="s">
        <v>45</v>
      </c>
      <c r="S26" s="17" t="s">
        <v>157</v>
      </c>
      <c r="T26" s="17">
        <v>1</v>
      </c>
      <c r="U26" s="12"/>
      <c r="V26" s="17">
        <v>4.0199999999999996</v>
      </c>
      <c r="W26" s="23">
        <v>3.61</v>
      </c>
      <c r="X26" s="17">
        <v>1</v>
      </c>
      <c r="Y26" s="15" t="s">
        <v>164</v>
      </c>
      <c r="Z26" s="24">
        <v>45647</v>
      </c>
      <c r="AA26" s="12"/>
      <c r="AB26" s="12"/>
      <c r="AC26" s="20" t="s">
        <v>178</v>
      </c>
      <c r="AD26" s="12"/>
      <c r="AE26" s="12"/>
      <c r="AF26" s="12"/>
    </row>
    <row r="27" spans="1:32" x14ac:dyDescent="0.25">
      <c r="A27" s="12">
        <f t="shared" si="2"/>
        <v>26</v>
      </c>
      <c r="B27" s="20" t="s">
        <v>85</v>
      </c>
      <c r="C27" s="20" t="s">
        <v>228</v>
      </c>
      <c r="D27" s="12" t="s">
        <v>261</v>
      </c>
      <c r="E27" s="12"/>
      <c r="F27" s="5" t="s">
        <v>41</v>
      </c>
      <c r="G27" s="4" t="s">
        <v>233</v>
      </c>
      <c r="H27" s="12" t="s">
        <v>200</v>
      </c>
      <c r="I27" s="4" t="s">
        <v>44</v>
      </c>
      <c r="J27" s="15" t="s">
        <v>127</v>
      </c>
      <c r="K27" s="15" t="s">
        <v>128</v>
      </c>
      <c r="L27" s="15" t="s">
        <v>45</v>
      </c>
      <c r="M27" s="15" t="s">
        <v>45</v>
      </c>
      <c r="N27" s="17">
        <v>193704</v>
      </c>
      <c r="O27" s="17">
        <v>193704</v>
      </c>
      <c r="P27" s="12">
        <v>0</v>
      </c>
      <c r="Q27" s="17" t="s">
        <v>45</v>
      </c>
      <c r="R27" s="17" t="s">
        <v>45</v>
      </c>
      <c r="S27" s="17" t="s">
        <v>160</v>
      </c>
      <c r="T27" s="17">
        <v>10</v>
      </c>
      <c r="U27" s="12"/>
      <c r="V27" s="17">
        <v>225</v>
      </c>
      <c r="W27" s="23">
        <v>4.3583400000000001</v>
      </c>
      <c r="X27" s="17">
        <v>3</v>
      </c>
      <c r="Y27" s="15" t="s">
        <v>164</v>
      </c>
      <c r="Z27" s="24">
        <v>45659</v>
      </c>
      <c r="AA27" s="12"/>
      <c r="AB27" s="12"/>
      <c r="AC27" s="20" t="s">
        <v>176</v>
      </c>
      <c r="AD27" s="12"/>
      <c r="AE27" s="12"/>
      <c r="AF27" s="12"/>
    </row>
    <row r="28" spans="1:32" x14ac:dyDescent="0.25">
      <c r="A28" s="12">
        <f t="shared" si="2"/>
        <v>27</v>
      </c>
      <c r="B28" s="20" t="s">
        <v>86</v>
      </c>
      <c r="C28" s="20" t="s">
        <v>229</v>
      </c>
      <c r="D28" s="12" t="s">
        <v>262</v>
      </c>
      <c r="E28" s="12"/>
      <c r="F28" s="5" t="s">
        <v>41</v>
      </c>
      <c r="G28" s="4" t="s">
        <v>242</v>
      </c>
      <c r="H28" s="12" t="s">
        <v>200</v>
      </c>
      <c r="I28" s="4" t="s">
        <v>44</v>
      </c>
      <c r="J28" s="15" t="s">
        <v>129</v>
      </c>
      <c r="K28" s="15" t="s">
        <v>130</v>
      </c>
      <c r="L28" s="15" t="s">
        <v>45</v>
      </c>
      <c r="M28" s="15" t="s">
        <v>45</v>
      </c>
      <c r="N28" s="17">
        <v>100000</v>
      </c>
      <c r="O28" s="17">
        <v>100000</v>
      </c>
      <c r="P28" s="12">
        <v>0</v>
      </c>
      <c r="Q28" s="17" t="s">
        <v>45</v>
      </c>
      <c r="R28" s="17" t="s">
        <v>45</v>
      </c>
      <c r="S28" s="17" t="s">
        <v>159</v>
      </c>
      <c r="T28" s="17">
        <v>10</v>
      </c>
      <c r="U28" s="12"/>
      <c r="V28" s="17">
        <v>187</v>
      </c>
      <c r="W28" s="23">
        <v>1.87</v>
      </c>
      <c r="X28" s="17">
        <v>2</v>
      </c>
      <c r="Y28" s="15" t="s">
        <v>163</v>
      </c>
      <c r="Z28" s="24">
        <v>45657</v>
      </c>
      <c r="AA28" s="12"/>
      <c r="AB28" s="12"/>
      <c r="AC28" s="20" t="s">
        <v>179</v>
      </c>
      <c r="AD28" s="12"/>
      <c r="AE28" s="12"/>
      <c r="AF28" s="12"/>
    </row>
    <row r="29" spans="1:32" x14ac:dyDescent="0.25">
      <c r="A29" s="12">
        <f t="shared" si="2"/>
        <v>28</v>
      </c>
      <c r="B29" s="25" t="s">
        <v>87</v>
      </c>
      <c r="C29" s="25" t="s">
        <v>230</v>
      </c>
      <c r="D29" s="12" t="s">
        <v>263</v>
      </c>
      <c r="E29" s="12"/>
      <c r="F29" s="5" t="s">
        <v>41</v>
      </c>
      <c r="G29" s="4" t="s">
        <v>243</v>
      </c>
      <c r="H29" s="12" t="s">
        <v>200</v>
      </c>
      <c r="I29" s="4" t="s">
        <v>44</v>
      </c>
      <c r="J29" s="14" t="s">
        <v>131</v>
      </c>
      <c r="K29" s="14" t="s">
        <v>132</v>
      </c>
      <c r="L29" s="15" t="s">
        <v>45</v>
      </c>
      <c r="M29" s="15" t="s">
        <v>45</v>
      </c>
      <c r="N29" s="16">
        <v>3488000</v>
      </c>
      <c r="O29" s="16">
        <v>3488000</v>
      </c>
      <c r="P29" s="12">
        <v>0</v>
      </c>
      <c r="Q29" s="17" t="s">
        <v>45</v>
      </c>
      <c r="R29" s="17" t="s">
        <v>45</v>
      </c>
      <c r="S29" s="16" t="s">
        <v>152</v>
      </c>
      <c r="T29" s="16">
        <v>10</v>
      </c>
      <c r="U29" s="12"/>
      <c r="V29" s="16">
        <v>10.8</v>
      </c>
      <c r="W29" s="18">
        <v>3.76</v>
      </c>
      <c r="X29" s="16">
        <v>2</v>
      </c>
      <c r="Y29" s="14" t="s">
        <v>163</v>
      </c>
      <c r="Z29" s="19">
        <v>45608</v>
      </c>
      <c r="AA29" s="12"/>
      <c r="AB29" s="12"/>
      <c r="AC29" s="20" t="s">
        <v>169</v>
      </c>
      <c r="AD29" s="12"/>
      <c r="AE29" s="12"/>
      <c r="AF29" s="12"/>
    </row>
    <row r="30" spans="1:32" x14ac:dyDescent="0.25">
      <c r="A30" s="12">
        <f t="shared" si="2"/>
        <v>29</v>
      </c>
      <c r="B30" s="25" t="s">
        <v>88</v>
      </c>
      <c r="C30" s="25" t="s">
        <v>231</v>
      </c>
      <c r="D30" s="12" t="s">
        <v>264</v>
      </c>
      <c r="E30" s="12"/>
      <c r="F30" s="5" t="s">
        <v>41</v>
      </c>
      <c r="G30" s="4" t="s">
        <v>233</v>
      </c>
      <c r="H30" s="12" t="s">
        <v>200</v>
      </c>
      <c r="I30" s="4" t="s">
        <v>44</v>
      </c>
      <c r="J30" s="14" t="s">
        <v>133</v>
      </c>
      <c r="K30" s="14" t="s">
        <v>134</v>
      </c>
      <c r="L30" s="15" t="s">
        <v>45</v>
      </c>
      <c r="M30" s="15" t="s">
        <v>45</v>
      </c>
      <c r="N30" s="16">
        <v>163425</v>
      </c>
      <c r="O30" s="16">
        <v>163425</v>
      </c>
      <c r="P30" s="12">
        <v>0</v>
      </c>
      <c r="Q30" s="17" t="s">
        <v>45</v>
      </c>
      <c r="R30" s="17" t="s">
        <v>45</v>
      </c>
      <c r="S30" s="16" t="s">
        <v>154</v>
      </c>
      <c r="T30" s="16">
        <v>10</v>
      </c>
      <c r="U30" s="12"/>
      <c r="V30" s="16">
        <v>509</v>
      </c>
      <c r="W30" s="18">
        <v>8.3183325000000004</v>
      </c>
      <c r="X30" s="16">
        <v>17</v>
      </c>
      <c r="Y30" s="14" t="s">
        <v>163</v>
      </c>
      <c r="Z30" s="19">
        <v>45630</v>
      </c>
      <c r="AA30" s="12"/>
      <c r="AB30" s="12"/>
      <c r="AC30" s="20" t="s">
        <v>180</v>
      </c>
      <c r="AD30" s="12"/>
      <c r="AE30" s="12"/>
      <c r="AF30" s="12"/>
    </row>
    <row r="31" spans="1:32" x14ac:dyDescent="0.25">
      <c r="A31" s="12">
        <f t="shared" si="2"/>
        <v>30</v>
      </c>
      <c r="B31" s="20" t="s">
        <v>89</v>
      </c>
      <c r="C31" s="20" t="s">
        <v>232</v>
      </c>
      <c r="D31" s="12" t="s">
        <v>265</v>
      </c>
      <c r="E31" s="12"/>
      <c r="F31" s="5" t="s">
        <v>41</v>
      </c>
      <c r="G31" s="4" t="s">
        <v>233</v>
      </c>
      <c r="H31" s="12" t="s">
        <v>200</v>
      </c>
      <c r="I31" s="4" t="s">
        <v>44</v>
      </c>
      <c r="J31" s="15" t="s">
        <v>135</v>
      </c>
      <c r="K31" s="15" t="s">
        <v>121</v>
      </c>
      <c r="L31" s="15" t="s">
        <v>45</v>
      </c>
      <c r="M31" s="15" t="s">
        <v>45</v>
      </c>
      <c r="N31" s="17">
        <v>75000</v>
      </c>
      <c r="O31" s="17">
        <v>75000</v>
      </c>
      <c r="P31" s="12">
        <v>0</v>
      </c>
      <c r="Q31" s="17" t="s">
        <v>45</v>
      </c>
      <c r="R31" s="17" t="s">
        <v>45</v>
      </c>
      <c r="S31" s="17" t="s">
        <v>156</v>
      </c>
      <c r="T31" s="17">
        <v>10</v>
      </c>
      <c r="U31" s="12"/>
      <c r="V31" s="17">
        <v>975</v>
      </c>
      <c r="W31" s="23">
        <v>7.3125</v>
      </c>
      <c r="X31" s="17">
        <v>1</v>
      </c>
      <c r="Y31" s="15" t="s">
        <v>164</v>
      </c>
      <c r="Z31" s="24">
        <v>45696</v>
      </c>
      <c r="AA31" s="12"/>
      <c r="AB31" s="12"/>
      <c r="AC31" s="20" t="s">
        <v>181</v>
      </c>
      <c r="AD31" s="12"/>
      <c r="AE31" s="12"/>
      <c r="AF31" s="12"/>
    </row>
    <row r="32" spans="1:32" x14ac:dyDescent="0.25">
      <c r="A32" s="12">
        <f t="shared" si="2"/>
        <v>31</v>
      </c>
      <c r="B32" s="20" t="s">
        <v>90</v>
      </c>
      <c r="C32" s="20" t="s">
        <v>234</v>
      </c>
      <c r="D32" s="12" t="s">
        <v>266</v>
      </c>
      <c r="E32" s="12"/>
      <c r="F32" s="5" t="s">
        <v>41</v>
      </c>
      <c r="G32" s="4" t="s">
        <v>243</v>
      </c>
      <c r="H32" s="12" t="s">
        <v>200</v>
      </c>
      <c r="I32" s="4" t="s">
        <v>44</v>
      </c>
      <c r="J32" s="15" t="s">
        <v>136</v>
      </c>
      <c r="K32" s="15" t="s">
        <v>137</v>
      </c>
      <c r="L32" s="15" t="s">
        <v>45</v>
      </c>
      <c r="M32" s="15" t="s">
        <v>45</v>
      </c>
      <c r="N32" s="17">
        <v>140000</v>
      </c>
      <c r="O32" s="17">
        <v>140000</v>
      </c>
      <c r="P32" s="12">
        <v>0</v>
      </c>
      <c r="Q32" s="17" t="s">
        <v>45</v>
      </c>
      <c r="R32" s="17" t="s">
        <v>45</v>
      </c>
      <c r="S32" s="17" t="s">
        <v>156</v>
      </c>
      <c r="T32" s="17">
        <v>10</v>
      </c>
      <c r="U32" s="12"/>
      <c r="V32" s="17">
        <v>222.6</v>
      </c>
      <c r="W32" s="23">
        <v>3.1164000000000001</v>
      </c>
      <c r="X32" s="17">
        <v>1</v>
      </c>
      <c r="Y32" s="15" t="s">
        <v>163</v>
      </c>
      <c r="Z32" s="24">
        <v>45641</v>
      </c>
      <c r="AA32" s="12"/>
      <c r="AB32" s="12"/>
      <c r="AC32" s="20" t="s">
        <v>59</v>
      </c>
      <c r="AD32" s="12"/>
      <c r="AE32" s="12"/>
      <c r="AF32" s="12"/>
    </row>
    <row r="33" spans="1:32" x14ac:dyDescent="0.25">
      <c r="A33" s="12">
        <f t="shared" si="2"/>
        <v>32</v>
      </c>
      <c r="B33" s="20" t="s">
        <v>91</v>
      </c>
      <c r="C33" s="20" t="s">
        <v>235</v>
      </c>
      <c r="D33" s="12" t="s">
        <v>267</v>
      </c>
      <c r="E33" s="12"/>
      <c r="F33" s="5" t="s">
        <v>41</v>
      </c>
      <c r="G33" s="4" t="s">
        <v>243</v>
      </c>
      <c r="H33" s="12" t="s">
        <v>200</v>
      </c>
      <c r="I33" s="4" t="s">
        <v>44</v>
      </c>
      <c r="J33" s="15" t="s">
        <v>138</v>
      </c>
      <c r="K33" s="15" t="s">
        <v>139</v>
      </c>
      <c r="L33" s="15" t="s">
        <v>45</v>
      </c>
      <c r="M33" s="15" t="s">
        <v>45</v>
      </c>
      <c r="N33" s="17">
        <v>500000</v>
      </c>
      <c r="O33" s="17">
        <v>500000</v>
      </c>
      <c r="P33" s="12">
        <v>0</v>
      </c>
      <c r="Q33" s="17" t="s">
        <v>45</v>
      </c>
      <c r="R33" s="17" t="s">
        <v>45</v>
      </c>
      <c r="S33" s="17" t="s">
        <v>157</v>
      </c>
      <c r="T33" s="17">
        <v>10</v>
      </c>
      <c r="U33" s="12"/>
      <c r="V33" s="17">
        <v>54</v>
      </c>
      <c r="W33" s="23">
        <v>2.7</v>
      </c>
      <c r="X33" s="17">
        <v>1</v>
      </c>
      <c r="Y33" s="15" t="s">
        <v>164</v>
      </c>
      <c r="Z33" s="24">
        <v>45552</v>
      </c>
      <c r="AA33" s="12"/>
      <c r="AB33" s="12"/>
      <c r="AC33" s="20" t="s">
        <v>173</v>
      </c>
      <c r="AD33" s="12"/>
      <c r="AE33" s="12"/>
      <c r="AF33" s="12"/>
    </row>
    <row r="34" spans="1:32" x14ac:dyDescent="0.25">
      <c r="A34" s="12">
        <f t="shared" si="2"/>
        <v>33</v>
      </c>
      <c r="B34" s="20" t="s">
        <v>92</v>
      </c>
      <c r="C34" s="20" t="s">
        <v>236</v>
      </c>
      <c r="D34" s="12" t="s">
        <v>268</v>
      </c>
      <c r="E34" s="12"/>
      <c r="F34" s="5" t="s">
        <v>41</v>
      </c>
      <c r="G34" s="4" t="s">
        <v>243</v>
      </c>
      <c r="H34" s="12" t="s">
        <v>200</v>
      </c>
      <c r="I34" s="4" t="s">
        <v>44</v>
      </c>
      <c r="J34" s="15" t="s">
        <v>140</v>
      </c>
      <c r="K34" s="15" t="s">
        <v>141</v>
      </c>
      <c r="L34" s="15" t="s">
        <v>45</v>
      </c>
      <c r="M34" s="15" t="s">
        <v>45</v>
      </c>
      <c r="N34" s="17">
        <v>189393</v>
      </c>
      <c r="O34" s="17">
        <v>189393</v>
      </c>
      <c r="P34" s="12">
        <v>0</v>
      </c>
      <c r="Q34" s="17" t="s">
        <v>45</v>
      </c>
      <c r="R34" s="17" t="s">
        <v>45</v>
      </c>
      <c r="S34" s="17" t="s">
        <v>157</v>
      </c>
      <c r="T34" s="17">
        <v>10</v>
      </c>
      <c r="U34" s="12"/>
      <c r="V34" s="17">
        <v>264</v>
      </c>
      <c r="W34" s="23">
        <v>4.9999751999999997</v>
      </c>
      <c r="X34" s="17">
        <v>1</v>
      </c>
      <c r="Y34" s="15" t="s">
        <v>163</v>
      </c>
      <c r="Z34" s="24">
        <v>45635</v>
      </c>
      <c r="AA34" s="12"/>
      <c r="AB34" s="12"/>
      <c r="AC34" s="20" t="s">
        <v>182</v>
      </c>
      <c r="AD34" s="12"/>
      <c r="AE34" s="12"/>
      <c r="AF34" s="12"/>
    </row>
    <row r="35" spans="1:32" x14ac:dyDescent="0.25">
      <c r="A35" s="12">
        <f t="shared" si="2"/>
        <v>34</v>
      </c>
      <c r="B35" s="26" t="s">
        <v>93</v>
      </c>
      <c r="C35" s="26" t="s">
        <v>237</v>
      </c>
      <c r="D35" s="12" t="s">
        <v>269</v>
      </c>
      <c r="E35" s="12"/>
      <c r="F35" s="5" t="s">
        <v>41</v>
      </c>
      <c r="G35" s="4" t="s">
        <v>243</v>
      </c>
      <c r="H35" s="12" t="s">
        <v>200</v>
      </c>
      <c r="I35" s="4" t="s">
        <v>44</v>
      </c>
      <c r="J35" s="27" t="s">
        <v>142</v>
      </c>
      <c r="K35" s="27" t="s">
        <v>143</v>
      </c>
      <c r="L35" s="15" t="s">
        <v>45</v>
      </c>
      <c r="M35" s="15" t="s">
        <v>45</v>
      </c>
      <c r="N35" s="28">
        <v>5234100</v>
      </c>
      <c r="O35" s="28">
        <v>5234100</v>
      </c>
      <c r="P35" s="12">
        <v>0</v>
      </c>
      <c r="Q35" s="17" t="s">
        <v>45</v>
      </c>
      <c r="R35" s="17" t="s">
        <v>45</v>
      </c>
      <c r="S35" s="28" t="s">
        <v>157</v>
      </c>
      <c r="T35" s="28">
        <v>1</v>
      </c>
      <c r="U35" s="12"/>
      <c r="V35" s="28">
        <v>133.19999999999999</v>
      </c>
      <c r="W35" s="29">
        <v>69.718211999999994</v>
      </c>
      <c r="X35" s="28">
        <v>58</v>
      </c>
      <c r="Y35" s="15" t="s">
        <v>165</v>
      </c>
      <c r="Z35" s="30">
        <v>45681</v>
      </c>
      <c r="AA35" s="12"/>
      <c r="AB35" s="12"/>
      <c r="AC35" s="20" t="s">
        <v>183</v>
      </c>
      <c r="AD35" s="12"/>
      <c r="AE35" s="12"/>
      <c r="AF35" s="12"/>
    </row>
    <row r="36" spans="1:32" x14ac:dyDescent="0.25">
      <c r="A36" s="12">
        <f t="shared" si="2"/>
        <v>35</v>
      </c>
      <c r="B36" s="12" t="s">
        <v>94</v>
      </c>
      <c r="C36" s="12" t="s">
        <v>238</v>
      </c>
      <c r="D36" s="12" t="s">
        <v>270</v>
      </c>
      <c r="E36" s="12"/>
      <c r="F36" s="5" t="s">
        <v>41</v>
      </c>
      <c r="G36" s="4" t="s">
        <v>243</v>
      </c>
      <c r="H36" s="12" t="s">
        <v>200</v>
      </c>
      <c r="I36" s="4" t="s">
        <v>44</v>
      </c>
      <c r="J36" s="15" t="s">
        <v>144</v>
      </c>
      <c r="K36" s="15" t="s">
        <v>145</v>
      </c>
      <c r="L36" s="15" t="s">
        <v>45</v>
      </c>
      <c r="M36" s="15" t="s">
        <v>45</v>
      </c>
      <c r="N36" s="17">
        <v>437291800</v>
      </c>
      <c r="O36" s="17">
        <v>437291800</v>
      </c>
      <c r="P36" s="12">
        <v>0</v>
      </c>
      <c r="Q36" s="17" t="s">
        <v>45</v>
      </c>
      <c r="R36" s="17" t="s">
        <v>45</v>
      </c>
      <c r="S36" s="17" t="s">
        <v>158</v>
      </c>
      <c r="T36" s="17">
        <v>1</v>
      </c>
      <c r="U36" s="12"/>
      <c r="V36" s="17">
        <v>5.62</v>
      </c>
      <c r="W36" s="23">
        <v>245.7579916</v>
      </c>
      <c r="X36" s="17">
        <v>35</v>
      </c>
      <c r="Y36" s="15" t="s">
        <v>163</v>
      </c>
      <c r="Z36" s="24">
        <v>45645</v>
      </c>
      <c r="AA36" s="12"/>
      <c r="AB36" s="12"/>
      <c r="AC36" s="20" t="s">
        <v>56</v>
      </c>
      <c r="AD36" s="12"/>
      <c r="AE36" s="12"/>
      <c r="AF36" s="12"/>
    </row>
    <row r="37" spans="1:32" x14ac:dyDescent="0.25">
      <c r="A37" s="12">
        <f t="shared" si="2"/>
        <v>36</v>
      </c>
      <c r="B37" s="12" t="s">
        <v>95</v>
      </c>
      <c r="C37" s="12" t="s">
        <v>239</v>
      </c>
      <c r="D37" s="12" t="s">
        <v>271</v>
      </c>
      <c r="E37" s="12"/>
      <c r="F37" s="5" t="s">
        <v>41</v>
      </c>
      <c r="G37" s="4" t="s">
        <v>243</v>
      </c>
      <c r="H37" s="12" t="s">
        <v>200</v>
      </c>
      <c r="I37" s="4" t="s">
        <v>44</v>
      </c>
      <c r="J37" s="15" t="s">
        <v>146</v>
      </c>
      <c r="K37" s="15" t="s">
        <v>147</v>
      </c>
      <c r="L37" s="15" t="s">
        <v>45</v>
      </c>
      <c r="M37" s="15" t="s">
        <v>45</v>
      </c>
      <c r="N37" s="17">
        <v>15875</v>
      </c>
      <c r="O37" s="17">
        <v>15875</v>
      </c>
      <c r="P37" s="12">
        <v>0</v>
      </c>
      <c r="Q37" s="17" t="s">
        <v>45</v>
      </c>
      <c r="R37" s="17" t="s">
        <v>45</v>
      </c>
      <c r="S37" s="17" t="s">
        <v>161</v>
      </c>
      <c r="T37" s="17">
        <v>10</v>
      </c>
      <c r="U37" s="12"/>
      <c r="V37" s="17">
        <v>425</v>
      </c>
      <c r="W37" s="23">
        <v>0.67</v>
      </c>
      <c r="X37" s="17">
        <v>1</v>
      </c>
      <c r="Y37" s="15" t="s">
        <v>163</v>
      </c>
      <c r="Z37" s="24">
        <v>45674</v>
      </c>
      <c r="AA37" s="12"/>
      <c r="AB37" s="12"/>
      <c r="AC37" s="20" t="s">
        <v>56</v>
      </c>
      <c r="AD37" s="12"/>
      <c r="AE37" s="12"/>
      <c r="AF37" s="12"/>
    </row>
    <row r="38" spans="1:32" x14ac:dyDescent="0.25">
      <c r="A38" s="12">
        <f t="shared" si="2"/>
        <v>37</v>
      </c>
      <c r="B38" s="12" t="s">
        <v>96</v>
      </c>
      <c r="C38" s="12" t="s">
        <v>240</v>
      </c>
      <c r="D38" s="12" t="s">
        <v>272</v>
      </c>
      <c r="E38" s="12"/>
      <c r="F38" s="5" t="s">
        <v>41</v>
      </c>
      <c r="G38" s="4" t="s">
        <v>243</v>
      </c>
      <c r="H38" s="12" t="s">
        <v>200</v>
      </c>
      <c r="I38" s="4" t="s">
        <v>44</v>
      </c>
      <c r="J38" s="15" t="s">
        <v>148</v>
      </c>
      <c r="K38" s="15" t="s">
        <v>149</v>
      </c>
      <c r="L38" s="15" t="s">
        <v>45</v>
      </c>
      <c r="M38" s="15" t="s">
        <v>45</v>
      </c>
      <c r="N38" s="17">
        <v>39448</v>
      </c>
      <c r="O38" s="17">
        <v>39448</v>
      </c>
      <c r="P38" s="12">
        <v>0</v>
      </c>
      <c r="Q38" s="17" t="s">
        <v>45</v>
      </c>
      <c r="R38" s="17" t="s">
        <v>45</v>
      </c>
      <c r="S38" s="17" t="s">
        <v>161</v>
      </c>
      <c r="T38" s="17">
        <v>5</v>
      </c>
      <c r="U38" s="12"/>
      <c r="V38" s="17">
        <v>253.5</v>
      </c>
      <c r="W38" s="23">
        <v>1.0000068</v>
      </c>
      <c r="X38" s="17">
        <v>1</v>
      </c>
      <c r="Y38" s="15" t="s">
        <v>163</v>
      </c>
      <c r="Z38" s="24">
        <v>45661</v>
      </c>
      <c r="AA38" s="12"/>
      <c r="AB38" s="12"/>
      <c r="AC38" s="20" t="s">
        <v>184</v>
      </c>
      <c r="AD38" s="12"/>
      <c r="AE38" s="12"/>
      <c r="AF38" s="12"/>
    </row>
    <row r="39" spans="1:32" x14ac:dyDescent="0.25">
      <c r="A39" s="12">
        <f t="shared" si="2"/>
        <v>38</v>
      </c>
      <c r="B39" s="12" t="s">
        <v>97</v>
      </c>
      <c r="C39" s="12" t="s">
        <v>241</v>
      </c>
      <c r="D39" s="12" t="s">
        <v>273</v>
      </c>
      <c r="E39" s="12"/>
      <c r="F39" s="5" t="s">
        <v>41</v>
      </c>
      <c r="G39" s="4" t="s">
        <v>243</v>
      </c>
      <c r="H39" s="12" t="s">
        <v>200</v>
      </c>
      <c r="I39" s="4" t="s">
        <v>44</v>
      </c>
      <c r="J39" s="15" t="s">
        <v>150</v>
      </c>
      <c r="K39" s="15" t="s">
        <v>151</v>
      </c>
      <c r="L39" s="15" t="s">
        <v>45</v>
      </c>
      <c r="M39" s="15" t="s">
        <v>45</v>
      </c>
      <c r="N39" s="17">
        <v>1788089</v>
      </c>
      <c r="O39" s="17">
        <v>1788089</v>
      </c>
      <c r="P39" s="12">
        <v>0</v>
      </c>
      <c r="Q39" s="17" t="s">
        <v>45</v>
      </c>
      <c r="R39" s="17" t="s">
        <v>45</v>
      </c>
      <c r="S39" s="17" t="s">
        <v>162</v>
      </c>
      <c r="T39" s="12">
        <v>2</v>
      </c>
      <c r="U39" s="12"/>
      <c r="V39" s="17">
        <v>428.6</v>
      </c>
      <c r="W39" s="17">
        <v>76.63</v>
      </c>
      <c r="X39" s="17">
        <v>3</v>
      </c>
      <c r="Y39" s="15" t="s">
        <v>164</v>
      </c>
      <c r="Z39" s="24">
        <v>45681</v>
      </c>
      <c r="AA39" s="12"/>
      <c r="AB39" s="12"/>
      <c r="AC39" s="20" t="s">
        <v>185</v>
      </c>
      <c r="AD39" s="12"/>
      <c r="AE39" s="12"/>
      <c r="AF39" s="12"/>
    </row>
    <row r="40" spans="1:32" x14ac:dyDescent="0.25">
      <c r="A40" s="12">
        <f t="shared" si="2"/>
        <v>39</v>
      </c>
      <c r="B40" s="31" t="s">
        <v>186</v>
      </c>
      <c r="C40" s="31" t="s">
        <v>274</v>
      </c>
      <c r="D40" s="12" t="s">
        <v>279</v>
      </c>
      <c r="E40" s="12"/>
      <c r="F40" s="5" t="s">
        <v>41</v>
      </c>
      <c r="G40" s="4" t="s">
        <v>243</v>
      </c>
      <c r="H40" s="15" t="s">
        <v>201</v>
      </c>
      <c r="I40" s="4" t="s">
        <v>44</v>
      </c>
      <c r="J40" s="32" t="s">
        <v>109</v>
      </c>
      <c r="K40" s="33">
        <v>45726</v>
      </c>
      <c r="L40" s="12"/>
      <c r="M40" s="31" t="s">
        <v>195</v>
      </c>
      <c r="N40" s="34">
        <v>1810345</v>
      </c>
      <c r="O40" s="34">
        <v>1810345</v>
      </c>
      <c r="P40" s="12">
        <v>0</v>
      </c>
      <c r="Q40" s="12"/>
      <c r="R40" s="12"/>
      <c r="S40" s="35">
        <v>45735</v>
      </c>
      <c r="T40" s="12">
        <v>10</v>
      </c>
      <c r="U40" s="12"/>
      <c r="V40" s="34">
        <v>1160</v>
      </c>
      <c r="W40" s="36">
        <v>1150</v>
      </c>
      <c r="X40" s="34">
        <v>8</v>
      </c>
      <c r="Y40" s="37" t="s">
        <v>206</v>
      </c>
      <c r="Z40" s="34" t="s">
        <v>154</v>
      </c>
      <c r="AA40" s="3" t="s">
        <v>284</v>
      </c>
      <c r="AB40" s="3" t="s">
        <v>54</v>
      </c>
      <c r="AC40" s="38" t="s">
        <v>172</v>
      </c>
      <c r="AD40" s="12"/>
      <c r="AE40" s="3">
        <v>100.53</v>
      </c>
      <c r="AF40" s="12"/>
    </row>
    <row r="41" spans="1:32" ht="18" customHeight="1" x14ac:dyDescent="0.25">
      <c r="A41" s="12">
        <f t="shared" si="2"/>
        <v>40</v>
      </c>
      <c r="B41" s="31" t="s">
        <v>187</v>
      </c>
      <c r="C41" s="31" t="s">
        <v>275</v>
      </c>
      <c r="D41" s="12" t="s">
        <v>280</v>
      </c>
      <c r="E41" s="12"/>
      <c r="F41" s="5" t="s">
        <v>41</v>
      </c>
      <c r="G41" s="4" t="s">
        <v>243</v>
      </c>
      <c r="H41" s="15" t="s">
        <v>201</v>
      </c>
      <c r="I41" s="4" t="s">
        <v>44</v>
      </c>
      <c r="J41" s="32" t="s">
        <v>191</v>
      </c>
      <c r="K41" s="33">
        <v>45726</v>
      </c>
      <c r="L41" s="12"/>
      <c r="M41" s="31" t="s">
        <v>196</v>
      </c>
      <c r="N41" s="34">
        <v>2190688</v>
      </c>
      <c r="O41" s="34">
        <v>2190688</v>
      </c>
      <c r="P41" s="12">
        <v>0</v>
      </c>
      <c r="Q41" s="12"/>
      <c r="R41" s="12"/>
      <c r="S41" s="35">
        <v>45734</v>
      </c>
      <c r="T41" s="12">
        <v>2</v>
      </c>
      <c r="U41" s="12">
        <v>11505</v>
      </c>
      <c r="V41" s="34">
        <v>11507</v>
      </c>
      <c r="W41" s="36">
        <v>2520.8246816000001</v>
      </c>
      <c r="X41" s="34">
        <v>53</v>
      </c>
      <c r="Y41" s="37" t="s">
        <v>207</v>
      </c>
      <c r="Z41" s="34" t="s">
        <v>154</v>
      </c>
      <c r="AA41" s="3" t="s">
        <v>284</v>
      </c>
      <c r="AB41" s="3" t="s">
        <v>54</v>
      </c>
      <c r="AC41" s="38" t="s">
        <v>203</v>
      </c>
      <c r="AD41" s="12"/>
      <c r="AE41" s="12">
        <v>445.3</v>
      </c>
      <c r="AF41" s="12"/>
    </row>
    <row r="42" spans="1:32" ht="13.5" customHeight="1" x14ac:dyDescent="0.25">
      <c r="A42" s="12">
        <f t="shared" si="2"/>
        <v>41</v>
      </c>
      <c r="B42" s="31" t="s">
        <v>188</v>
      </c>
      <c r="C42" s="31" t="s">
        <v>276</v>
      </c>
      <c r="D42" s="12" t="s">
        <v>281</v>
      </c>
      <c r="E42" s="12"/>
      <c r="F42" s="5" t="s">
        <v>41</v>
      </c>
      <c r="G42" s="4" t="s">
        <v>243</v>
      </c>
      <c r="H42" s="15" t="s">
        <v>201</v>
      </c>
      <c r="I42" s="4" t="s">
        <v>44</v>
      </c>
      <c r="J42" s="32" t="s">
        <v>192</v>
      </c>
      <c r="K42" s="33">
        <v>45713</v>
      </c>
      <c r="L42" s="12"/>
      <c r="M42" s="31" t="s">
        <v>197</v>
      </c>
      <c r="N42" s="34">
        <v>5468750</v>
      </c>
      <c r="O42" s="34">
        <v>5468750</v>
      </c>
      <c r="P42" s="12">
        <v>0</v>
      </c>
      <c r="Q42" s="12"/>
      <c r="R42" s="12"/>
      <c r="S42" s="35">
        <v>45722</v>
      </c>
      <c r="T42" s="12">
        <v>2</v>
      </c>
      <c r="U42" s="12">
        <v>1278</v>
      </c>
      <c r="V42" s="34">
        <v>1280</v>
      </c>
      <c r="W42" s="36">
        <v>700</v>
      </c>
      <c r="X42" s="34">
        <v>27</v>
      </c>
      <c r="Y42" s="37" t="s">
        <v>208</v>
      </c>
      <c r="Z42" s="34" t="s">
        <v>152</v>
      </c>
      <c r="AA42" s="12" t="s">
        <v>285</v>
      </c>
      <c r="AB42" s="3" t="s">
        <v>54</v>
      </c>
      <c r="AC42" s="38" t="s">
        <v>203</v>
      </c>
      <c r="AD42" s="12"/>
      <c r="AE42" s="12">
        <v>187.9</v>
      </c>
      <c r="AF42" s="12"/>
    </row>
    <row r="43" spans="1:32" ht="14.25" customHeight="1" x14ac:dyDescent="0.25">
      <c r="A43" s="12">
        <f t="shared" si="2"/>
        <v>42</v>
      </c>
      <c r="B43" s="31" t="s">
        <v>189</v>
      </c>
      <c r="C43" s="31" t="s">
        <v>277</v>
      </c>
      <c r="D43" s="12" t="s">
        <v>282</v>
      </c>
      <c r="E43" s="12"/>
      <c r="F43" s="5" t="s">
        <v>41</v>
      </c>
      <c r="G43" s="4" t="s">
        <v>243</v>
      </c>
      <c r="H43" s="15" t="s">
        <v>201</v>
      </c>
      <c r="I43" s="4" t="s">
        <v>44</v>
      </c>
      <c r="J43" s="32" t="s">
        <v>193</v>
      </c>
      <c r="K43" s="33">
        <v>45735</v>
      </c>
      <c r="L43" s="12"/>
      <c r="M43" s="31" t="s">
        <v>198</v>
      </c>
      <c r="N43" s="34">
        <v>354177539</v>
      </c>
      <c r="O43" s="34">
        <v>354177539</v>
      </c>
      <c r="P43" s="12">
        <v>0</v>
      </c>
      <c r="Q43" s="12"/>
      <c r="R43" s="12"/>
      <c r="S43" s="35">
        <v>45744</v>
      </c>
      <c r="T43" s="12">
        <v>10</v>
      </c>
      <c r="U43" s="12">
        <v>30.57</v>
      </c>
      <c r="V43" s="34">
        <v>40.57</v>
      </c>
      <c r="W43" s="36">
        <v>1436.8982757230001</v>
      </c>
      <c r="X43" s="34">
        <v>30</v>
      </c>
      <c r="Y43" s="37" t="s">
        <v>209</v>
      </c>
      <c r="Z43" s="34" t="s">
        <v>202</v>
      </c>
      <c r="AA43" s="12" t="s">
        <v>53</v>
      </c>
      <c r="AB43" s="3" t="s">
        <v>54</v>
      </c>
      <c r="AC43" s="38" t="s">
        <v>204</v>
      </c>
      <c r="AD43" s="12"/>
      <c r="AE43" s="12">
        <v>74.680000000000007</v>
      </c>
      <c r="AF43" s="12"/>
    </row>
    <row r="44" spans="1:32" ht="18.75" customHeight="1" x14ac:dyDescent="0.25">
      <c r="A44" s="39">
        <f t="shared" si="2"/>
        <v>43</v>
      </c>
      <c r="B44" s="40" t="s">
        <v>190</v>
      </c>
      <c r="C44" s="40" t="s">
        <v>278</v>
      </c>
      <c r="D44" s="39" t="s">
        <v>283</v>
      </c>
      <c r="E44" s="39"/>
      <c r="F44" s="41" t="s">
        <v>41</v>
      </c>
      <c r="G44" s="42" t="s">
        <v>243</v>
      </c>
      <c r="H44" s="43" t="s">
        <v>201</v>
      </c>
      <c r="I44" s="42" t="s">
        <v>44</v>
      </c>
      <c r="J44" s="44" t="s">
        <v>194</v>
      </c>
      <c r="K44" s="45">
        <v>45740</v>
      </c>
      <c r="L44" s="39"/>
      <c r="M44" s="40" t="s">
        <v>199</v>
      </c>
      <c r="N44" s="46">
        <v>83333333</v>
      </c>
      <c r="O44" s="46">
        <v>83333333</v>
      </c>
      <c r="P44" s="39">
        <v>0</v>
      </c>
      <c r="Q44" s="39"/>
      <c r="R44" s="39"/>
      <c r="S44" s="47">
        <v>45744</v>
      </c>
      <c r="T44" s="39">
        <v>10</v>
      </c>
      <c r="U44" s="39">
        <v>50</v>
      </c>
      <c r="V44" s="46">
        <v>60</v>
      </c>
      <c r="W44" s="48">
        <v>499.99999800000001</v>
      </c>
      <c r="X44" s="46">
        <v>23</v>
      </c>
      <c r="Y44" s="49" t="s">
        <v>208</v>
      </c>
      <c r="Z44" s="46" t="s">
        <v>162</v>
      </c>
      <c r="AA44" s="39" t="s">
        <v>52</v>
      </c>
      <c r="AB44" s="39" t="s">
        <v>50</v>
      </c>
      <c r="AC44" s="50" t="s">
        <v>205</v>
      </c>
      <c r="AD44" s="39"/>
      <c r="AE44" s="39">
        <v>210</v>
      </c>
      <c r="AF44" s="39"/>
    </row>
    <row r="45" spans="1:32" ht="13.5" customHeight="1" x14ac:dyDescent="0.25">
      <c r="A45" s="12">
        <f t="shared" si="2"/>
        <v>44</v>
      </c>
      <c r="B45" s="51" t="s">
        <v>286</v>
      </c>
      <c r="C45" s="12" t="s">
        <v>294</v>
      </c>
      <c r="D45" s="52" t="s">
        <v>291</v>
      </c>
      <c r="E45" s="12"/>
      <c r="F45" s="52" t="s">
        <v>41</v>
      </c>
      <c r="G45" s="12" t="s">
        <v>290</v>
      </c>
      <c r="H45" s="15" t="s">
        <v>289</v>
      </c>
      <c r="I45" s="42" t="s">
        <v>44</v>
      </c>
      <c r="J45" s="12"/>
      <c r="K45" s="12"/>
      <c r="L45" s="13" t="s">
        <v>297</v>
      </c>
      <c r="M45" s="12" t="s">
        <v>45</v>
      </c>
      <c r="N45" s="53">
        <v>46371318</v>
      </c>
      <c r="O45" s="53">
        <v>46371318</v>
      </c>
      <c r="P45" s="12">
        <v>0</v>
      </c>
      <c r="Q45" s="54">
        <v>45681</v>
      </c>
      <c r="R45" s="35">
        <v>45688</v>
      </c>
      <c r="S45" s="54">
        <v>45721</v>
      </c>
      <c r="T45" s="52">
        <v>10</v>
      </c>
      <c r="U45" s="52">
        <f t="shared" ref="U45:U47" si="3">V45-T45</f>
        <v>0</v>
      </c>
      <c r="V45" s="52">
        <v>10</v>
      </c>
      <c r="W45" s="52">
        <v>46.371318000000002</v>
      </c>
      <c r="X45" s="12"/>
      <c r="Y45" s="12"/>
      <c r="Z45" s="35">
        <v>45701</v>
      </c>
      <c r="AA45" s="12" t="s">
        <v>53</v>
      </c>
      <c r="AB45" s="12" t="s">
        <v>54</v>
      </c>
      <c r="AC45" s="52" t="s">
        <v>173</v>
      </c>
      <c r="AD45" s="12"/>
      <c r="AE45" s="12">
        <v>7.5</v>
      </c>
      <c r="AF45" s="12"/>
    </row>
    <row r="46" spans="1:32" x14ac:dyDescent="0.25">
      <c r="A46" s="12">
        <f t="shared" si="2"/>
        <v>45</v>
      </c>
      <c r="B46" s="13" t="s">
        <v>287</v>
      </c>
      <c r="C46" s="12" t="s">
        <v>295</v>
      </c>
      <c r="D46" s="12" t="s">
        <v>292</v>
      </c>
      <c r="E46" s="12"/>
      <c r="F46" s="52" t="s">
        <v>41</v>
      </c>
      <c r="G46" s="12" t="s">
        <v>290</v>
      </c>
      <c r="H46" s="15" t="s">
        <v>289</v>
      </c>
      <c r="I46" s="4" t="s">
        <v>44</v>
      </c>
      <c r="J46" s="12"/>
      <c r="K46" s="12"/>
      <c r="L46" s="12" t="s">
        <v>63</v>
      </c>
      <c r="M46" s="12" t="s">
        <v>298</v>
      </c>
      <c r="N46" s="53">
        <v>3642857</v>
      </c>
      <c r="O46" s="53">
        <v>3642857</v>
      </c>
      <c r="P46" s="12">
        <v>0</v>
      </c>
      <c r="Q46" s="54">
        <v>45709</v>
      </c>
      <c r="R46" s="35">
        <v>45720</v>
      </c>
      <c r="S46" s="55">
        <v>45729</v>
      </c>
      <c r="T46" s="12">
        <v>10</v>
      </c>
      <c r="U46" s="12">
        <f t="shared" si="3"/>
        <v>1390</v>
      </c>
      <c r="V46" s="12">
        <v>1400</v>
      </c>
      <c r="W46" s="12">
        <v>509.99997999999999</v>
      </c>
      <c r="X46" s="12"/>
      <c r="Y46" s="12"/>
      <c r="Z46" s="35">
        <v>45723</v>
      </c>
      <c r="AA46" s="12" t="s">
        <v>53</v>
      </c>
      <c r="AB46" s="12" t="s">
        <v>54</v>
      </c>
      <c r="AC46" s="12" t="s">
        <v>56</v>
      </c>
      <c r="AD46" s="12"/>
      <c r="AE46" s="12">
        <v>25.87</v>
      </c>
      <c r="AF46" s="12"/>
    </row>
    <row r="47" spans="1:32" x14ac:dyDescent="0.25">
      <c r="A47" s="12">
        <f t="shared" si="2"/>
        <v>46</v>
      </c>
      <c r="B47" s="13" t="s">
        <v>288</v>
      </c>
      <c r="C47" s="12" t="s">
        <v>296</v>
      </c>
      <c r="D47" s="12" t="s">
        <v>293</v>
      </c>
      <c r="E47" s="12"/>
      <c r="F47" s="52" t="s">
        <v>41</v>
      </c>
      <c r="G47" s="12" t="s">
        <v>290</v>
      </c>
      <c r="H47" s="15" t="s">
        <v>289</v>
      </c>
      <c r="I47" s="4" t="s">
        <v>44</v>
      </c>
      <c r="J47" s="12"/>
      <c r="K47" s="12"/>
      <c r="L47" s="12" t="s">
        <v>299</v>
      </c>
      <c r="M47" s="12" t="s">
        <v>47</v>
      </c>
      <c r="N47" s="53">
        <v>287308884</v>
      </c>
      <c r="O47" s="53">
        <v>287308884</v>
      </c>
      <c r="P47" s="12">
        <v>0</v>
      </c>
      <c r="Q47" s="54">
        <v>45705</v>
      </c>
      <c r="R47" s="35">
        <v>45719</v>
      </c>
      <c r="S47" s="55">
        <v>45740</v>
      </c>
      <c r="T47" s="12">
        <v>2</v>
      </c>
      <c r="U47" s="12">
        <f t="shared" si="3"/>
        <v>14</v>
      </c>
      <c r="V47" s="12">
        <v>16</v>
      </c>
      <c r="W47" s="12">
        <v>459.69421440000002</v>
      </c>
      <c r="X47" s="12"/>
      <c r="Y47" s="12"/>
      <c r="Z47" s="35">
        <v>45734</v>
      </c>
      <c r="AA47" s="12" t="s">
        <v>52</v>
      </c>
      <c r="AB47" s="12" t="s">
        <v>50</v>
      </c>
      <c r="AC47" s="12" t="s">
        <v>203</v>
      </c>
      <c r="AD47" s="12"/>
      <c r="AE47" s="12">
        <v>200</v>
      </c>
      <c r="AF47" s="12"/>
    </row>
  </sheetData>
  <pageMargins left="0.7" right="0.7" top="0.75" bottom="0.75" header="0.3" footer="0.3"/>
  <headerFooter>
    <oddFooter>&amp;C_x000D_&amp;1#&amp;"Calibri"&amp;10&amp;K008000 Non-Confidential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Deepali Maheshwari (LISTAPPOPS)</dc:creator>
  <cp:lastModifiedBy>Priyadharshini Enamala Vamshi (PSS)</cp:lastModifiedBy>
  <dcterms:created xsi:type="dcterms:W3CDTF">2025-04-02T04:57:39Z</dcterms:created>
  <dcterms:modified xsi:type="dcterms:W3CDTF">2025-05-20T04:56:00Z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305f50f5-e953-4c63-867b-388561f41989_Enabled">
    <vt:lpwstr>true</vt:lpwstr>
  </property>
  <property fmtid="{D5CDD505-2E9C-101B-9397-08002B2CF9AE}" pid="3" name="MSIP_Label_305f50f5-e953-4c63-867b-388561f41989_SetDate">
    <vt:lpwstr>2025-04-02T05:17:56Z</vt:lpwstr>
  </property>
  <property fmtid="{D5CDD505-2E9C-101B-9397-08002B2CF9AE}" pid="4" name="MSIP_Label_305f50f5-e953-4c63-867b-388561f41989_Method">
    <vt:lpwstr>Privileged</vt:lpwstr>
  </property>
  <property fmtid="{D5CDD505-2E9C-101B-9397-08002B2CF9AE}" pid="5" name="MSIP_Label_305f50f5-e953-4c63-867b-388561f41989_Name">
    <vt:lpwstr>305f50f5-e953-4c63-867b-388561f41989</vt:lpwstr>
  </property>
  <property fmtid="{D5CDD505-2E9C-101B-9397-08002B2CF9AE}" pid="6" name="MSIP_Label_305f50f5-e953-4c63-867b-388561f41989_SiteId">
    <vt:lpwstr>fb8ed654-3195-4846-ac37-491dc8a2349e</vt:lpwstr>
  </property>
  <property fmtid="{D5CDD505-2E9C-101B-9397-08002B2CF9AE}" pid="7" name="MSIP_Label_305f50f5-e953-4c63-867b-388561f41989_ActionId">
    <vt:lpwstr>974ceb2e-e87c-44af-af99-4fa06599df65</vt:lpwstr>
  </property>
  <property fmtid="{D5CDD505-2E9C-101B-9397-08002B2CF9AE}" pid="8" name="MSIP_Label_305f50f5-e953-4c63-867b-388561f41989_ContentBits">
    <vt:lpwstr>2</vt:lpwstr>
  </property>
  <property fmtid="{D5CDD505-2E9C-101B-9397-08002B2CF9AE}" pid="9" name="MSIP_Label_305f50f5-e953-4c63-867b-388561f41989_Tag">
    <vt:lpwstr>10, 0, 1, 1</vt:lpwstr>
  </property>
</Properties>
</file>