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akshaya\AppData\Local\Microsoft\Windows\INetCache\Content.Outlook\2Y9UEQRA\"/>
    </mc:Choice>
  </mc:AlternateContent>
  <xr:revisionPtr revIDLastSave="0" documentId="13_ncr:1_{E35FFA1C-FD65-4BB9-8376-B0DB0CC680E2}" xr6:coauthVersionLast="47" xr6:coauthVersionMax="47" xr10:uidLastSave="{00000000-0000-0000-0000-000000000000}"/>
  <bookViews>
    <workbookView xWindow="-120" yWindow="-120" windowWidth="20730" windowHeight="11160" xr2:uid="{49F6E9E5-3E72-4868-B615-2E84B2261B9A}"/>
  </bookViews>
  <sheets>
    <sheet name="Sheet1" sheetId="1" r:id="rId1"/>
  </sheets>
  <definedNames>
    <definedName name="_xlnm._FilterDatabase" localSheetId="0" hidden="1">Sheet1!$A$1:$J$215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0" i="1" l="1"/>
  <c r="J99" i="1"/>
  <c r="J211" i="1"/>
  <c r="J56" i="1"/>
  <c r="I56" i="1"/>
  <c r="J55" i="1"/>
  <c r="I55" i="1"/>
  <c r="I54" i="1"/>
  <c r="J44" i="1"/>
  <c r="I44" i="1"/>
  <c r="J43" i="1"/>
  <c r="I43" i="1"/>
  <c r="J41" i="1"/>
  <c r="I41" i="1"/>
  <c r="J40" i="1"/>
  <c r="I40" i="1"/>
  <c r="J39" i="1"/>
  <c r="I39" i="1"/>
  <c r="J38" i="1"/>
  <c r="I38" i="1"/>
  <c r="J37" i="1"/>
  <c r="I37" i="1"/>
  <c r="J36" i="1"/>
  <c r="I36" i="1"/>
  <c r="J35" i="1"/>
  <c r="I35" i="1"/>
  <c r="J31" i="1"/>
  <c r="I31" i="1"/>
  <c r="J30" i="1"/>
  <c r="I30" i="1"/>
  <c r="J192" i="1"/>
  <c r="I192" i="1"/>
  <c r="J176" i="1"/>
  <c r="I176" i="1"/>
  <c r="J175" i="1"/>
  <c r="I175" i="1"/>
  <c r="J174" i="1"/>
  <c r="I174" i="1"/>
  <c r="J173" i="1"/>
  <c r="I173" i="1"/>
  <c r="J54" i="1" l="1"/>
</calcChain>
</file>

<file path=xl/sharedStrings.xml><?xml version="1.0" encoding="utf-8"?>
<sst xmlns="http://schemas.openxmlformats.org/spreadsheetml/2006/main" count="911" uniqueCount="363">
  <si>
    <t>Issuance Date</t>
  </si>
  <si>
    <t>Name of the issuer</t>
  </si>
  <si>
    <t>ISIN No.</t>
  </si>
  <si>
    <t>Maturity Date</t>
  </si>
  <si>
    <t>Coupon Rate</t>
  </si>
  <si>
    <t>Payment frequency</t>
  </si>
  <si>
    <t>Embedded option, if any</t>
  </si>
  <si>
    <t>Apollo Tyres Ltd.</t>
  </si>
  <si>
    <t>INE438A07201</t>
  </si>
  <si>
    <t>Annually</t>
  </si>
  <si>
    <t>INE438A07193</t>
  </si>
  <si>
    <t xml:space="preserve">UCO Bank </t>
  </si>
  <si>
    <t>INE691A08088</t>
  </si>
  <si>
    <t>NA</t>
  </si>
  <si>
    <t>TVS Credit Services Limited</t>
  </si>
  <si>
    <t>INE729N08071</t>
  </si>
  <si>
    <t>INE729N08089</t>
  </si>
  <si>
    <t>INE729N07032</t>
  </si>
  <si>
    <t>THDC INDIA LIMITED</t>
  </si>
  <si>
    <t>INE812V07062</t>
  </si>
  <si>
    <t>NTPC Limited</t>
  </si>
  <si>
    <t>INE733E08221</t>
  </si>
  <si>
    <t>Yearly</t>
  </si>
  <si>
    <t>Provincial Finance and Leasing Co Private Limited</t>
  </si>
  <si>
    <t>INE0L6807021</t>
  </si>
  <si>
    <t>Market Linked</t>
  </si>
  <si>
    <t>On Maturity</t>
  </si>
  <si>
    <t>Call/Put</t>
  </si>
  <si>
    <t>INE0L6807039</t>
  </si>
  <si>
    <t>Citicorp Finance India Limited</t>
  </si>
  <si>
    <t>INE915D07O66</t>
  </si>
  <si>
    <t>Nifty 100 Enhanced ESG index</t>
  </si>
  <si>
    <t>On Redemption &amp; Maturity</t>
  </si>
  <si>
    <t>Callable</t>
  </si>
  <si>
    <t xml:space="preserve">INE860H07HT6 </t>
  </si>
  <si>
    <t>Maturity</t>
  </si>
  <si>
    <t>Aditya Birla Finance Limited</t>
  </si>
  <si>
    <t>INE860H07HU4</t>
  </si>
  <si>
    <t>7.60% p.a.</t>
  </si>
  <si>
    <t>Annual</t>
  </si>
  <si>
    <t>INE860H07HV2</t>
  </si>
  <si>
    <t xml:space="preserve">
1 Greater than 50% of Digital Level 7.3400% p.a. (7.3300% XIRR (Annualized yield))
2 Less than or equal to 50% of Digital Level 0 %
</t>
  </si>
  <si>
    <t>INE860H07HW0</t>
  </si>
  <si>
    <t>Zero Coupon (7.80% p.a. on XIRR)</t>
  </si>
  <si>
    <t>INE860H07FT0</t>
  </si>
  <si>
    <t>8.90% p.a.</t>
  </si>
  <si>
    <t xml:space="preserve">INE860H07HX8 </t>
  </si>
  <si>
    <t>7.50% p.a.</t>
  </si>
  <si>
    <t>INE860H07HY6</t>
  </si>
  <si>
    <t>Zero Coupon (7.26% p.a. on XIRR)</t>
  </si>
  <si>
    <t>INE860H07HZ3</t>
  </si>
  <si>
    <t xml:space="preserve">
1 Greater than 50% of Digital Level 7.2941% p.a. (7.31% XIRR (Annualized yield))
2 Less than or equal to 50% of Digital Level 0 %
</t>
  </si>
  <si>
    <t>INE860H07GM3</t>
  </si>
  <si>
    <t>9.15% p.a.</t>
  </si>
  <si>
    <t xml:space="preserve">8.90% p.a. </t>
  </si>
  <si>
    <t>State Bank of India</t>
  </si>
  <si>
    <t>INE062A08314</t>
  </si>
  <si>
    <t>Perpetual</t>
  </si>
  <si>
    <t>09.09.2027</t>
  </si>
  <si>
    <t>INE062A08322</t>
  </si>
  <si>
    <t>23.09.2032</t>
  </si>
  <si>
    <t>INE091A08172</t>
  </si>
  <si>
    <t>7.59% p.a.</t>
  </si>
  <si>
    <t>Annually on 05.07.2023 and  upon redemption on 05.01.2024</t>
  </si>
  <si>
    <t>Nirma Limited</t>
  </si>
  <si>
    <t>Bank of Baroda</t>
  </si>
  <si>
    <t>INE028A08281</t>
  </si>
  <si>
    <t>7.39% p.a.</t>
  </si>
  <si>
    <t>INE028A08299</t>
  </si>
  <si>
    <t>7.88% p.a.</t>
  </si>
  <si>
    <t>Call Option</t>
  </si>
  <si>
    <t>Can Fin Homes Limited</t>
  </si>
  <si>
    <t>INE477A07340</t>
  </si>
  <si>
    <t>Interest: Annual
Redemption: On maturity</t>
  </si>
  <si>
    <t>INE477A07357</t>
  </si>
  <si>
    <t>Larsen &amp; Toubro Limited</t>
  </si>
  <si>
    <t>INE018A08BD1</t>
  </si>
  <si>
    <t>Indian Renewable Energy Development Agency</t>
  </si>
  <si>
    <t>HERO FINCORP LIMITED</t>
  </si>
  <si>
    <t>INE957N08086</t>
  </si>
  <si>
    <t xml:space="preserve">Annual and on Redemption </t>
  </si>
  <si>
    <t>Not Applicable</t>
  </si>
  <si>
    <t>INE957N07674</t>
  </si>
  <si>
    <t>INE957N07682</t>
  </si>
  <si>
    <t>Monthly</t>
  </si>
  <si>
    <t>Aseem Infrastructure Finance Limited</t>
  </si>
  <si>
    <t xml:space="preserve"> INE0AD507085</t>
  </si>
  <si>
    <t xml:space="preserve"> INE0AD507093</t>
  </si>
  <si>
    <t xml:space="preserve">Indiabulls Commercial Credit Limited </t>
  </si>
  <si>
    <t>INE244L07259</t>
  </si>
  <si>
    <t>INE01NS07019</t>
  </si>
  <si>
    <t>Half Yearly</t>
  </si>
  <si>
    <t>INE01NS07027</t>
  </si>
  <si>
    <t>KNR Tirumala Infra Private Limited</t>
  </si>
  <si>
    <t>INE047A08190</t>
  </si>
  <si>
    <t>Grasim Industries Limited</t>
  </si>
  <si>
    <t>INE667F07IE9</t>
  </si>
  <si>
    <t>Linked to 3M T Bill + 155bps- effective rate at the time of issue %-6.73%</t>
  </si>
  <si>
    <t>INE667F07IF6</t>
  </si>
  <si>
    <t>INE667F08194</t>
  </si>
  <si>
    <t>Sundaram Home Finance Limited</t>
  </si>
  <si>
    <t>INE795G08027</t>
  </si>
  <si>
    <t>Fixed Coupon at 8.20% per annum</t>
  </si>
  <si>
    <t>NCDs have a 'Call Option' at the end of 5 years from the date of allotment and every year thereafter till the 9th year.</t>
  </si>
  <si>
    <t>HDFC Life Insurance Company Limited</t>
  </si>
  <si>
    <t>INE453I07195</t>
  </si>
  <si>
    <t>8.99%*</t>
  </si>
  <si>
    <t>INE453I07203</t>
  </si>
  <si>
    <t>YES</t>
  </si>
  <si>
    <t>INE453I07211</t>
  </si>
  <si>
    <t>INE453I07229</t>
  </si>
  <si>
    <t>Bhilangana Hydro Power Limited</t>
  </si>
  <si>
    <t>IIFL Finance Limited</t>
  </si>
  <si>
    <t>INE530B07211</t>
  </si>
  <si>
    <t>INE530B08136</t>
  </si>
  <si>
    <t>SUNDARAM FINANCE LIMITED</t>
  </si>
  <si>
    <t>INE660A07RE6</t>
  </si>
  <si>
    <t>Annually &amp; On maturity</t>
  </si>
  <si>
    <t>INE660A07RF3</t>
  </si>
  <si>
    <t>Zero Coupon with yield to maturity of 7.52%</t>
  </si>
  <si>
    <t>INE660A07RH9</t>
  </si>
  <si>
    <t>INE117N07089</t>
  </si>
  <si>
    <t>Yes</t>
  </si>
  <si>
    <t>INE117N07097</t>
  </si>
  <si>
    <t>INE117N07105</t>
  </si>
  <si>
    <t>Kanchanjunga Power Company Private Limited</t>
  </si>
  <si>
    <t>LIC HOUSING FINANCE LIMITED</t>
  </si>
  <si>
    <t>INE115A07PV9</t>
  </si>
  <si>
    <t>INE115A07PW7</t>
  </si>
  <si>
    <t>INE115A07PB1**</t>
  </si>
  <si>
    <t>7.09%*</t>
  </si>
  <si>
    <t>INE115A07PP1**</t>
  </si>
  <si>
    <t>7.99%*</t>
  </si>
  <si>
    <t>INE115A07PV9**</t>
  </si>
  <si>
    <t>7.79%*</t>
  </si>
  <si>
    <t>INE115A07PW7**</t>
  </si>
  <si>
    <t>7.54%*</t>
  </si>
  <si>
    <t>INE115A07PX5</t>
  </si>
  <si>
    <t>INE115A07PY3 </t>
  </si>
  <si>
    <t>INE115A07PZ0</t>
  </si>
  <si>
    <t>INE115A07OL3**</t>
  </si>
  <si>
    <t>7.17%*</t>
  </si>
  <si>
    <t>INE115A07PY3** </t>
  </si>
  <si>
    <t>7.83%*</t>
  </si>
  <si>
    <t>Export-Import Bank of India</t>
  </si>
  <si>
    <t>INE514E08FY8</t>
  </si>
  <si>
    <t>INE514E08FZ5</t>
  </si>
  <si>
    <t xml:space="preserve">INE514E08GA6 </t>
  </si>
  <si>
    <t>Piramal Enterprises Limited</t>
  </si>
  <si>
    <t>INE140A07674</t>
  </si>
  <si>
    <t>At Maturity</t>
  </si>
  <si>
    <t>INE140A07682</t>
  </si>
  <si>
    <t>INE140A07690</t>
  </si>
  <si>
    <t>INE140A07708</t>
  </si>
  <si>
    <t>Tata Capital Financial Services Limited</t>
  </si>
  <si>
    <t>INE306N07MP6</t>
  </si>
  <si>
    <t>-</t>
  </si>
  <si>
    <t>INE306N07MQ4</t>
  </si>
  <si>
    <t>INE306N07MR2</t>
  </si>
  <si>
    <t xml:space="preserve">INE306N07MS0 </t>
  </si>
  <si>
    <t>INE306N07MT8</t>
  </si>
  <si>
    <t>INE306N07MU6</t>
  </si>
  <si>
    <t>INE306N07MV4</t>
  </si>
  <si>
    <t>INE306N07MW2</t>
  </si>
  <si>
    <t>INE306N07MX0</t>
  </si>
  <si>
    <t xml:space="preserve">INE306N07MZ5 </t>
  </si>
  <si>
    <t>INE306N07MY8</t>
  </si>
  <si>
    <t>INE306N07NA6</t>
  </si>
  <si>
    <t>Annually/Maturity</t>
  </si>
  <si>
    <t>INE306N07NB4</t>
  </si>
  <si>
    <t xml:space="preserve">10 YR Benchmark G-Sec Linked </t>
  </si>
  <si>
    <t xml:space="preserve">Coupon if any will be paid on Redemption Date </t>
  </si>
  <si>
    <t>TMF HOLDINGS LTD</t>
  </si>
  <si>
    <t>INE909H08469</t>
  </si>
  <si>
    <t>Zero Coupon</t>
  </si>
  <si>
    <t>TATA MOTORS FINANCE LTD</t>
  </si>
  <si>
    <t>INE601U08309</t>
  </si>
  <si>
    <t>Crompton Greaves Consumer Electricals Limited</t>
  </si>
  <si>
    <t>INE299U07064</t>
  </si>
  <si>
    <t>INE299U07072</t>
  </si>
  <si>
    <t>INE299U07080</t>
  </si>
  <si>
    <t>INE507T07096</t>
  </si>
  <si>
    <t>Quarterly</t>
  </si>
  <si>
    <t>Summit Digitel Infrastructure Private Limited</t>
  </si>
  <si>
    <t>MUTHOOT FINANCE LIMITED</t>
  </si>
  <si>
    <t>INE414G07GS8</t>
  </si>
  <si>
    <t>INE414G07GT6</t>
  </si>
  <si>
    <t>7.60,NIFTY 50 INDEX LINKED</t>
  </si>
  <si>
    <t>INE121A07QN2</t>
  </si>
  <si>
    <t>Annual &amp; at Maturity</t>
  </si>
  <si>
    <t>INE121A07QO0</t>
  </si>
  <si>
    <t>INE121A07QP7</t>
  </si>
  <si>
    <t>INE121A08OU0</t>
  </si>
  <si>
    <t>NOTE 1</t>
  </si>
  <si>
    <t>INE121A07QQ5</t>
  </si>
  <si>
    <t>INE121A07QR3</t>
  </si>
  <si>
    <t>14-Jan-23, ANNUAL &amp; ON MATURITY</t>
  </si>
  <si>
    <t>INE121A07PN4</t>
  </si>
  <si>
    <t>INE121A07QS1</t>
  </si>
  <si>
    <t>INE121A07PP9</t>
  </si>
  <si>
    <t>Cholamandalam Investment and Finance Company Limited</t>
  </si>
  <si>
    <t>SBM Bank (India) Limited</t>
  </si>
  <si>
    <t>INE07PX08019</t>
  </si>
  <si>
    <t>9.75% per annum</t>
  </si>
  <si>
    <t>INE813H07168</t>
  </si>
  <si>
    <t>INE813H07176</t>
  </si>
  <si>
    <t>INE813H07184</t>
  </si>
  <si>
    <t>INE813H07192</t>
  </si>
  <si>
    <t>INE813H07200</t>
  </si>
  <si>
    <t>INE813H07218</t>
  </si>
  <si>
    <t>INE813H07234</t>
  </si>
  <si>
    <t>INE813H07242</t>
  </si>
  <si>
    <t>INE813H07259</t>
  </si>
  <si>
    <t>Torrent Power Limited</t>
  </si>
  <si>
    <t>INE242A08510</t>
  </si>
  <si>
    <t>INE242A08528</t>
  </si>
  <si>
    <t>INE242A08536</t>
  </si>
  <si>
    <t>Indian Oil Corporation Limited</t>
  </si>
  <si>
    <t>INE535H08785</t>
  </si>
  <si>
    <t>INE535H07BN0</t>
  </si>
  <si>
    <t>INE535H07BO8</t>
  </si>
  <si>
    <t>INE535H07BP5</t>
  </si>
  <si>
    <t>INE535H07BQ3</t>
  </si>
  <si>
    <t>INE535H07BR1</t>
  </si>
  <si>
    <t>Fullerton India Credit Company Limited</t>
  </si>
  <si>
    <t>INE033L07HQ8</t>
  </si>
  <si>
    <t>Annual Coupon</t>
  </si>
  <si>
    <t>INE033L07HR6</t>
  </si>
  <si>
    <t>INE033L07HS4</t>
  </si>
  <si>
    <t>ZCB</t>
  </si>
  <si>
    <t>INE033L07HT2</t>
  </si>
  <si>
    <t>INE033L08312</t>
  </si>
  <si>
    <t>Annually &amp; on Maturity</t>
  </si>
  <si>
    <t>INE033L07HW6</t>
  </si>
  <si>
    <t>Tata Capital Housing Finance Limited</t>
  </si>
  <si>
    <t>INE213W07194</t>
  </si>
  <si>
    <t>INE213W08044</t>
  </si>
  <si>
    <t>INE213W08051</t>
  </si>
  <si>
    <t>INE001A07TK6</t>
  </si>
  <si>
    <t>INE001A07TL4</t>
  </si>
  <si>
    <t>INE001A07TM2</t>
  </si>
  <si>
    <t>INE001A07TN0</t>
  </si>
  <si>
    <t>INE001A07TO8</t>
  </si>
  <si>
    <t>INE001A07TP5</t>
  </si>
  <si>
    <t>Fullerton India Home Finance Limited</t>
  </si>
  <si>
    <t>Housing Development Finance Corporation Limited</t>
  </si>
  <si>
    <t>INE246R07590</t>
  </si>
  <si>
    <t>INE246R07582</t>
  </si>
  <si>
    <t>INE246R07608</t>
  </si>
  <si>
    <t>INE246R07616</t>
  </si>
  <si>
    <t>INE246R07624</t>
  </si>
  <si>
    <t>NIIF Infrastructure Finance Limited</t>
  </si>
  <si>
    <t>Annually on May 27th and on maturity
Bullet Repayment at Maturity</t>
  </si>
  <si>
    <t>Nil</t>
  </si>
  <si>
    <t>Annually on March 28th and on maturity
Bullet Repayment at Maturity</t>
  </si>
  <si>
    <t>Annually on july 04th and on maturity
Bullet Repayment at Maturity</t>
  </si>
  <si>
    <t>Annually on july 14th and on maturity
Bullet Repayment at Maturity</t>
  </si>
  <si>
    <t>Annually on September 13th and on maturity
Bullet Repayment at Maturity</t>
  </si>
  <si>
    <t>INE556F08JY8</t>
  </si>
  <si>
    <t>INE556F08JZ5</t>
  </si>
  <si>
    <t>INE556F08KA6</t>
  </si>
  <si>
    <t>INE556F08KB4</t>
  </si>
  <si>
    <t>INE556F08KC2</t>
  </si>
  <si>
    <t>Small Industries Development Bank of India</t>
  </si>
  <si>
    <t>Cholamandalam MS General Insurance Company Limited</t>
  </si>
  <si>
    <t>INE439H08020</t>
  </si>
  <si>
    <t>National Bank for Agriculture &amp; Rural Development</t>
  </si>
  <si>
    <t>INE261F08DO9</t>
  </si>
  <si>
    <t>INE261F08DQ4</t>
  </si>
  <si>
    <t>NO</t>
  </si>
  <si>
    <t>INE557F08FN7</t>
  </si>
  <si>
    <t>National Housing Bank</t>
  </si>
  <si>
    <t>INE389Z07021</t>
  </si>
  <si>
    <t>Profectus Capital Private Limited</t>
  </si>
  <si>
    <t>11% P.A</t>
  </si>
  <si>
    <t>INE094A08119</t>
  </si>
  <si>
    <t>INE094A08127</t>
  </si>
  <si>
    <t>Hindustan Petroleum Corporation Limited</t>
  </si>
  <si>
    <t>INE857Q07356</t>
  </si>
  <si>
    <t>INE857Q07364</t>
  </si>
  <si>
    <t>Tata Cleantech Capital Limited</t>
  </si>
  <si>
    <t>10 Year benchmark G-sec linked</t>
  </si>
  <si>
    <t>INE027E07BW6</t>
  </si>
  <si>
    <t>INE027E07BX4</t>
  </si>
  <si>
    <t>INE027E07BY2</t>
  </si>
  <si>
    <t>INE027E07BZ9</t>
  </si>
  <si>
    <t>INE027E07CA0</t>
  </si>
  <si>
    <t>L&amp;T Finance Limited</t>
  </si>
  <si>
    <t>7.75% XIRR</t>
  </si>
  <si>
    <t>7.20%XIRR</t>
  </si>
  <si>
    <t>Call Option - January 22, 2024</t>
  </si>
  <si>
    <t>Call Option - July 22, 2024</t>
  </si>
  <si>
    <t>INE476A08167</t>
  </si>
  <si>
    <t>INE476A08175</t>
  </si>
  <si>
    <t>INE476A08183</t>
  </si>
  <si>
    <t>Perpetual/ 19-07-27</t>
  </si>
  <si>
    <t>call option FY 2027-2028</t>
  </si>
  <si>
    <t>perpetual/ 15-08-27</t>
  </si>
  <si>
    <t>Canara Bank</t>
  </si>
  <si>
    <t>INE692A08193</t>
  </si>
  <si>
    <t>Call option, the fifth anniversary from the deemed date of allotment or on any allotment anniversary date threafter</t>
  </si>
  <si>
    <t>Union Bank of India</t>
  </si>
  <si>
    <t>INE02JD07017</t>
  </si>
  <si>
    <t>INE02JD07025</t>
  </si>
  <si>
    <t>Godrej Housing Finance Limited</t>
  </si>
  <si>
    <t xml:space="preserve">Annually </t>
  </si>
  <si>
    <t>First Coupon on 3-Oct-2022 and Annual thereafter</t>
  </si>
  <si>
    <t>INE572J07414</t>
  </si>
  <si>
    <t>Semi Annually</t>
  </si>
  <si>
    <t>Shall be the date falling on the completion of; i.e. 12 (Twelve) months from the Deemed Date of Allotment being August 1, 2023 “First Put Option Date”); ii. 24 (Twenty-Four) months from the Deemed Date of Allotment being August 1, 2024 (“Second Put Option Date”); and iii. 36 (Thirty Six) months from the Deemed Date of Allotment being August 1, 2025 (“Third Put Option Date”) (subject to adjustments for Business Day convention) (collectively the “Put Option Date(s)”).</t>
  </si>
  <si>
    <t>Spandana Sphoorty Financial Limited</t>
  </si>
  <si>
    <t>INE860H08EH6</t>
  </si>
  <si>
    <t>Power Finance corporation Ltd.</t>
  </si>
  <si>
    <t>INE134E08LO4</t>
  </si>
  <si>
    <t>INE134E08LP1</t>
  </si>
  <si>
    <t>INE134E08LQ9</t>
  </si>
  <si>
    <t>INE134E08LR7</t>
  </si>
  <si>
    <t>INE134E08LS5</t>
  </si>
  <si>
    <t>INE134E08LT3</t>
  </si>
  <si>
    <t>INE118D07195</t>
  </si>
  <si>
    <t>7.75% p.a.</t>
  </si>
  <si>
    <t>N.A</t>
  </si>
  <si>
    <t>Nuvoco Vistas Corporation Limited</t>
  </si>
  <si>
    <t>Bharti AXA Life Insurance Company Limited</t>
  </si>
  <si>
    <t>INE089J08029</t>
  </si>
  <si>
    <t>9.25% p.a.</t>
  </si>
  <si>
    <t>The Call option may only be exercised by the Issuer after 5 (five) years from the Deemed Date of Allotment and at the end of every year thereafter before the Redemption Date ("Call Option Date") subject to necessary approvals from IRDAI, if required</t>
  </si>
  <si>
    <t>INE040A08419</t>
  </si>
  <si>
    <t>Call</t>
  </si>
  <si>
    <t>HDFC Bank Limited</t>
  </si>
  <si>
    <t>INE090A08UI9</t>
  </si>
  <si>
    <t>INE020B08DW1</t>
  </si>
  <si>
    <t>ICICI BANK LIMITED</t>
  </si>
  <si>
    <t>No</t>
  </si>
  <si>
    <t>INE020B08DX9</t>
  </si>
  <si>
    <t>INE020B08DY7</t>
  </si>
  <si>
    <t>REC LIMITED</t>
  </si>
  <si>
    <t>INE692Q07373</t>
  </si>
  <si>
    <t>Toyota Financial Services India Limited</t>
  </si>
  <si>
    <t>7.99% p.a.</t>
  </si>
  <si>
    <t>CEAT Limited</t>
  </si>
  <si>
    <t>INE482A08025</t>
  </si>
  <si>
    <t>Prestige Projects Private Limited</t>
  </si>
  <si>
    <t>INE757O07023</t>
  </si>
  <si>
    <t>Quaterly</t>
  </si>
  <si>
    <t>Bharat Forge Ltd.</t>
  </si>
  <si>
    <t>INE465A08020</t>
  </si>
  <si>
    <t>Clix Capital Services Private Limited</t>
  </si>
  <si>
    <t>INE157D07DR9</t>
  </si>
  <si>
    <t>INE157D07DS7</t>
  </si>
  <si>
    <t>At maturity</t>
  </si>
  <si>
    <t xml:space="preserve">INE157D07DT5 </t>
  </si>
  <si>
    <t>INE157D07DV1</t>
  </si>
  <si>
    <t>INE157D07DU3</t>
  </si>
  <si>
    <r>
      <t>Call option at the end of 5 years from Deemed date of allotment or any anniversary date thereafter i.e 5</t>
    </r>
    <r>
      <rPr>
        <vertAlign val="superscript"/>
        <sz val="11"/>
        <rFont val="Times New Roman"/>
        <family val="1"/>
      </rPr>
      <t>th</t>
    </r>
    <r>
      <rPr>
        <sz val="11"/>
        <rFont val="Times New Roman"/>
        <family val="1"/>
      </rPr>
      <t xml:space="preserve"> April 2027 or any anniversary date thereafter </t>
    </r>
  </si>
  <si>
    <t>Amt. Outstanding (Rs. In crores)</t>
  </si>
  <si>
    <t xml:space="preserve">1 Greater than 50% of Digital Level 6.0082% p.a. (6.0000% XIRR (Annualized yield))
2 Less than or equal to 50% of Digital Level 0 %
</t>
  </si>
  <si>
    <t>31.03.2027</t>
  </si>
  <si>
    <t>Amt. issued 
(Rs. In crores)</t>
  </si>
  <si>
    <t>INE202E08086</t>
  </si>
  <si>
    <t>INE202E08094</t>
  </si>
  <si>
    <t>INE813H07226</t>
  </si>
  <si>
    <t>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</si>
</sst>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_(* #,##0.00_);_(* \(#,##0.00\);_(* &quot;-&quot;??_);_(@_)"/>
    <numFmt numFmtId="165" formatCode="[$-F800]dddd\,\ mmmm\ dd\,\ yyyy"/>
    <numFmt numFmtId="166" formatCode="dd\-mm\-yy"/>
    <numFmt numFmtId="167" formatCode="_(* #,##0_);_(* \(#,##0\);_(* &quot;-&quot;??_);_(@_)"/>
    <numFmt numFmtId="168" formatCode="0.0000%"/>
    <numFmt numFmtId="169" formatCode="0.000%"/>
    <numFmt numFmtId="170" formatCode="_(* #,##0.0000_);_(* \(#,##0.0000\);_(* &quot;-&quot;??_);_(@_)"/>
    <numFmt numFmtId="171" formatCode="[$-409]d\-mmm\-yy;@"/>
  </numFmts>
  <fonts count="10" x14ac:knownFonts="1">
    <font>
      <sz val="11"/>
      <color theme="1"/>
      <name val="Calibri"/>
      <family val="2"/>
      <scheme val="minor"/>
    </font>
    <font>
      <sz val="11"/>
      <color theme="1"/>
      <name val="Calibri"/>
      <family val="2"/>
      <scheme val="minor"/>
    </font>
    <font>
      <sz val="12"/>
      <name val="Arial"/>
      <family val="2"/>
    </font>
    <font>
      <sz val="10"/>
      <name val="Arial"/>
      <family val="2"/>
    </font>
    <font>
      <sz val="11"/>
      <color theme="1"/>
      <name val="Times New Roman"/>
      <family val="1"/>
    </font>
    <font>
      <b/>
      <sz val="11"/>
      <color theme="1"/>
      <name val="Times New Roman"/>
      <family val="1"/>
    </font>
    <font>
      <sz val="11"/>
      <color rgb="FF000000"/>
      <name val="Times New Roman"/>
      <family val="1"/>
    </font>
    <font>
      <sz val="11"/>
      <name val="Times New Roman"/>
      <family val="1"/>
    </font>
    <font>
      <sz val="11"/>
      <color rgb="FF333333"/>
      <name val="Times New Roman"/>
      <family val="1"/>
    </font>
    <font>
      <vertAlign val="superscript"/>
      <sz val="11"/>
      <name val="Times New Roman"/>
      <family val="1"/>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0" fontId="1" fillId="0" borderId="0"/>
    <xf numFmtId="0" fontId="3" fillId="0" borderId="0"/>
    <xf numFmtId="0" fontId="3" fillId="0" borderId="0"/>
  </cellStyleXfs>
  <cellXfs count="131">
    <xf numFmtId="0" fontId="0" fillId="0" borderId="0" xfId="0"/>
    <xf numFmtId="0" fontId="4" fillId="0" borderId="0" xfId="0" applyFont="1"/>
    <xf numFmtId="0" fontId="4" fillId="0" borderId="1" xfId="0" applyFont="1" applyBorder="1" applyAlignment="1">
      <alignment horizontal="center"/>
    </xf>
    <xf numFmtId="0" fontId="4" fillId="0" borderId="1" xfId="3" applyFont="1" applyBorder="1" applyAlignment="1">
      <alignment horizontal="center" vertical="top"/>
    </xf>
    <xf numFmtId="0" fontId="4" fillId="0" borderId="1" xfId="0" applyFont="1" applyBorder="1" applyAlignment="1">
      <alignment horizontal="center" vertical="top"/>
    </xf>
    <xf numFmtId="166" fontId="7" fillId="0" borderId="1" xfId="0" applyNumberFormat="1" applyFont="1" applyBorder="1" applyAlignment="1">
      <alignment horizontal="center" vertical="top"/>
    </xf>
    <xf numFmtId="0" fontId="4" fillId="0" borderId="1" xfId="0" applyFont="1" applyBorder="1" applyAlignment="1">
      <alignment horizontal="center" vertical="top" wrapText="1"/>
    </xf>
    <xf numFmtId="4" fontId="7" fillId="0" borderId="1" xfId="0" applyNumberFormat="1" applyFont="1" applyBorder="1" applyAlignment="1">
      <alignment horizontal="center" vertical="top" wrapText="1"/>
    </xf>
    <xf numFmtId="39" fontId="4" fillId="0" borderId="0" xfId="0" applyNumberFormat="1" applyFont="1" applyAlignment="1">
      <alignment horizontal="center" vertical="center"/>
    </xf>
    <xf numFmtId="14" fontId="4" fillId="0" borderId="1" xfId="0" applyNumberFormat="1" applyFont="1" applyBorder="1" applyAlignment="1">
      <alignment horizontal="center" vertical="top"/>
    </xf>
    <xf numFmtId="15" fontId="4" fillId="0" borderId="1" xfId="0" applyNumberFormat="1" applyFont="1" applyBorder="1" applyAlignment="1">
      <alignment horizontal="center" vertical="top"/>
    </xf>
    <xf numFmtId="4" fontId="4" fillId="0" borderId="1" xfId="0" applyNumberFormat="1" applyFont="1" applyBorder="1" applyAlignment="1">
      <alignment horizontal="center" vertical="top"/>
    </xf>
    <xf numFmtId="0" fontId="7" fillId="0" borderId="1" xfId="0" applyFont="1" applyBorder="1" applyAlignment="1">
      <alignment horizontal="center" vertical="top"/>
    </xf>
    <xf numFmtId="0" fontId="6" fillId="3" borderId="1" xfId="0" applyFont="1" applyFill="1" applyBorder="1" applyAlignment="1">
      <alignment horizontal="center" vertical="top"/>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6" fillId="0" borderId="1" xfId="0" applyFont="1" applyBorder="1" applyAlignment="1">
      <alignment horizontal="left" vertical="top"/>
    </xf>
    <xf numFmtId="0" fontId="7" fillId="0" borderId="1" xfId="0" applyFont="1" applyBorder="1" applyAlignment="1">
      <alignment horizontal="left" vertical="top"/>
    </xf>
    <xf numFmtId="10" fontId="4" fillId="0" borderId="1" xfId="0" applyNumberFormat="1" applyFont="1" applyBorder="1" applyAlignment="1">
      <alignment horizontal="center" vertical="top" wrapText="1"/>
    </xf>
    <xf numFmtId="0" fontId="7" fillId="3" borderId="1" xfId="0" applyFont="1" applyFill="1" applyBorder="1" applyAlignment="1">
      <alignment horizontal="center" vertical="top" wrapText="1"/>
    </xf>
    <xf numFmtId="14" fontId="6" fillId="0" borderId="1" xfId="0" applyNumberFormat="1" applyFont="1" applyBorder="1" applyAlignment="1">
      <alignment horizontal="center" vertical="top"/>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7" fillId="0" borderId="1" xfId="0" applyFont="1" applyBorder="1" applyAlignment="1">
      <alignment horizontal="center" vertical="top" wrapText="1"/>
    </xf>
    <xf numFmtId="0" fontId="4" fillId="2" borderId="1" xfId="0" applyFont="1" applyFill="1" applyBorder="1" applyAlignment="1">
      <alignment horizontal="left" vertical="top"/>
    </xf>
    <xf numFmtId="0" fontId="6" fillId="2" borderId="1" xfId="0" applyFont="1" applyFill="1" applyBorder="1" applyAlignment="1">
      <alignment horizontal="left" vertical="top"/>
    </xf>
    <xf numFmtId="164" fontId="4" fillId="0" borderId="1" xfId="1" applyFont="1" applyBorder="1" applyAlignment="1">
      <alignment horizontal="left" vertical="top"/>
    </xf>
    <xf numFmtId="0" fontId="4" fillId="3" borderId="1" xfId="0" applyFont="1" applyFill="1" applyBorder="1" applyAlignment="1">
      <alignment horizontal="left" vertical="top"/>
    </xf>
    <xf numFmtId="0" fontId="4" fillId="3" borderId="1" xfId="0" applyFont="1" applyFill="1" applyBorder="1" applyAlignment="1">
      <alignment horizontal="left" vertical="top" wrapText="1"/>
    </xf>
    <xf numFmtId="0" fontId="7" fillId="3" borderId="1" xfId="0" applyFont="1" applyFill="1" applyBorder="1" applyAlignment="1">
      <alignment horizontal="left" vertical="top"/>
    </xf>
    <xf numFmtId="0" fontId="7" fillId="0" borderId="1" xfId="3" applyFont="1" applyBorder="1" applyAlignment="1">
      <alignment horizontal="left" vertical="top"/>
    </xf>
    <xf numFmtId="0" fontId="4" fillId="0" borderId="1" xfId="12" applyFont="1" applyBorder="1" applyAlignment="1">
      <alignment horizontal="left" vertical="top" wrapText="1"/>
    </xf>
    <xf numFmtId="0" fontId="4" fillId="0" borderId="0" xfId="0" applyFont="1" applyAlignment="1">
      <alignment horizontal="left" vertical="top"/>
    </xf>
    <xf numFmtId="14" fontId="4" fillId="2" borderId="1" xfId="0" applyNumberFormat="1" applyFont="1" applyFill="1" applyBorder="1" applyAlignment="1">
      <alignment horizontal="center" vertical="top"/>
    </xf>
    <xf numFmtId="14" fontId="7" fillId="0" borderId="1" xfId="3" applyNumberFormat="1" applyFont="1" applyBorder="1" applyAlignment="1">
      <alignment horizontal="center" vertical="top" wrapText="1"/>
    </xf>
    <xf numFmtId="14" fontId="7" fillId="0" borderId="1" xfId="0" applyNumberFormat="1" applyFont="1" applyBorder="1" applyAlignment="1">
      <alignment horizontal="center" vertical="top"/>
    </xf>
    <xf numFmtId="14" fontId="7"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wrapText="1"/>
    </xf>
    <xf numFmtId="14" fontId="4" fillId="3" borderId="1" xfId="0" applyNumberFormat="1" applyFont="1" applyFill="1" applyBorder="1" applyAlignment="1">
      <alignment horizontal="center" vertical="top"/>
    </xf>
    <xf numFmtId="14" fontId="4" fillId="3" borderId="1" xfId="0" applyNumberFormat="1" applyFont="1" applyFill="1" applyBorder="1" applyAlignment="1">
      <alignment horizontal="center" vertical="top" wrapText="1"/>
    </xf>
    <xf numFmtId="14" fontId="7" fillId="3" borderId="1" xfId="0" applyNumberFormat="1" applyFont="1" applyFill="1" applyBorder="1" applyAlignment="1">
      <alignment horizontal="center" vertical="top"/>
    </xf>
    <xf numFmtId="14" fontId="4" fillId="0" borderId="1" xfId="0" quotePrefix="1" applyNumberFormat="1" applyFont="1" applyBorder="1" applyAlignment="1">
      <alignment horizontal="center" vertical="top" wrapText="1"/>
    </xf>
    <xf numFmtId="14" fontId="7" fillId="0" borderId="1" xfId="3" applyNumberFormat="1" applyFont="1" applyBorder="1" applyAlignment="1">
      <alignment horizontal="center" vertical="top"/>
    </xf>
    <xf numFmtId="14" fontId="7" fillId="0" borderId="1" xfId="0" quotePrefix="1" applyNumberFormat="1" applyFont="1" applyBorder="1" applyAlignment="1">
      <alignment horizontal="center" vertical="top"/>
    </xf>
    <xf numFmtId="14" fontId="7" fillId="4" borderId="1" xfId="0" applyNumberFormat="1" applyFont="1" applyFill="1" applyBorder="1" applyAlignment="1">
      <alignment horizontal="center" vertical="top"/>
    </xf>
    <xf numFmtId="15" fontId="7" fillId="4" borderId="1" xfId="0" applyNumberFormat="1" applyFont="1" applyFill="1" applyBorder="1" applyAlignment="1">
      <alignment horizontal="center" vertical="top"/>
    </xf>
    <xf numFmtId="14" fontId="6" fillId="0" borderId="1" xfId="9" applyNumberFormat="1" applyFont="1" applyBorder="1" applyAlignment="1">
      <alignment horizontal="center" vertical="top"/>
    </xf>
    <xf numFmtId="14" fontId="4" fillId="0" borderId="1" xfId="13" applyNumberFormat="1" applyFont="1" applyBorder="1" applyAlignment="1">
      <alignment horizontal="center" vertical="top"/>
    </xf>
    <xf numFmtId="14" fontId="6" fillId="0" borderId="1" xfId="13" applyNumberFormat="1" applyFont="1" applyBorder="1" applyAlignment="1">
      <alignment horizontal="center" vertical="top"/>
    </xf>
    <xf numFmtId="14" fontId="6" fillId="0" borderId="1" xfId="0" applyNumberFormat="1" applyFont="1" applyBorder="1" applyAlignment="1">
      <alignment horizontal="center" vertical="top" wrapText="1"/>
    </xf>
    <xf numFmtId="171" fontId="7" fillId="0" borderId="1" xfId="0" applyNumberFormat="1" applyFont="1" applyBorder="1" applyAlignment="1">
      <alignment horizontal="center" vertical="top"/>
    </xf>
    <xf numFmtId="14" fontId="4" fillId="0" borderId="0" xfId="0" applyNumberFormat="1" applyFont="1" applyAlignment="1">
      <alignment horizontal="center" vertical="top"/>
    </xf>
    <xf numFmtId="10" fontId="4" fillId="2" borderId="1" xfId="0" applyNumberFormat="1" applyFont="1" applyFill="1" applyBorder="1" applyAlignment="1">
      <alignment horizontal="center" vertical="top" wrapText="1"/>
    </xf>
    <xf numFmtId="10" fontId="7" fillId="0" borderId="1" xfId="0" applyNumberFormat="1" applyFont="1" applyBorder="1" applyAlignment="1">
      <alignment horizontal="center" vertical="top" wrapText="1"/>
    </xf>
    <xf numFmtId="10" fontId="6" fillId="0" borderId="1" xfId="0" applyNumberFormat="1" applyFont="1" applyBorder="1" applyAlignment="1">
      <alignment horizontal="center" vertical="top" wrapText="1"/>
    </xf>
    <xf numFmtId="10"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165" fontId="4" fillId="3" borderId="1" xfId="0" applyNumberFormat="1" applyFont="1" applyFill="1" applyBorder="1" applyAlignment="1">
      <alignment horizontal="center" vertical="top" wrapText="1"/>
    </xf>
    <xf numFmtId="10" fontId="7" fillId="3" borderId="1" xfId="0" applyNumberFormat="1" applyFont="1" applyFill="1" applyBorder="1" applyAlignment="1">
      <alignment horizontal="center" vertical="top" wrapText="1"/>
    </xf>
    <xf numFmtId="10" fontId="4" fillId="0" borderId="1" xfId="2" applyNumberFormat="1" applyFont="1" applyBorder="1" applyAlignment="1">
      <alignment horizontal="center" vertical="top" wrapText="1"/>
    </xf>
    <xf numFmtId="10" fontId="4" fillId="3" borderId="1" xfId="2" applyNumberFormat="1" applyFont="1" applyFill="1" applyBorder="1" applyAlignment="1">
      <alignment horizontal="center" vertical="top" wrapText="1"/>
    </xf>
    <xf numFmtId="10" fontId="4" fillId="0" borderId="1" xfId="2" applyNumberFormat="1" applyFont="1" applyFill="1" applyBorder="1" applyAlignment="1">
      <alignment horizontal="center" vertical="top" wrapText="1"/>
    </xf>
    <xf numFmtId="10" fontId="7" fillId="0" borderId="1" xfId="1" applyNumberFormat="1" applyFont="1" applyFill="1" applyBorder="1" applyAlignment="1">
      <alignment horizontal="center" vertical="top" wrapText="1"/>
    </xf>
    <xf numFmtId="164" fontId="7" fillId="0" borderId="1" xfId="1" applyFont="1" applyFill="1" applyBorder="1" applyAlignment="1">
      <alignment horizontal="center" vertical="top" wrapText="1"/>
    </xf>
    <xf numFmtId="10" fontId="4" fillId="0" borderId="1" xfId="3" applyNumberFormat="1" applyFont="1" applyBorder="1" applyAlignment="1">
      <alignment horizontal="center" vertical="top" wrapText="1"/>
    </xf>
    <xf numFmtId="10" fontId="4" fillId="0" borderId="1" xfId="4" applyNumberFormat="1" applyFont="1" applyFill="1" applyBorder="1" applyAlignment="1">
      <alignment horizontal="center" vertical="top" wrapText="1"/>
    </xf>
    <xf numFmtId="168" fontId="7" fillId="3" borderId="1" xfId="7" applyNumberFormat="1" applyFont="1" applyFill="1" applyBorder="1" applyAlignment="1">
      <alignment horizontal="center" vertical="top" wrapText="1"/>
    </xf>
    <xf numFmtId="0" fontId="6" fillId="0" borderId="1" xfId="0" quotePrefix="1" applyFont="1" applyBorder="1" applyAlignment="1">
      <alignment horizontal="center" vertical="top" wrapText="1"/>
    </xf>
    <xf numFmtId="168" fontId="7" fillId="0" borderId="1" xfId="9" applyNumberFormat="1" applyFont="1" applyBorder="1" applyAlignment="1">
      <alignment horizontal="center" vertical="top" wrapText="1"/>
    </xf>
    <xf numFmtId="0" fontId="4" fillId="0" borderId="1" xfId="11" applyFont="1" applyBorder="1" applyAlignment="1">
      <alignment horizontal="center" vertical="top" wrapText="1"/>
    </xf>
    <xf numFmtId="168" fontId="4" fillId="0" borderId="1" xfId="7" applyNumberFormat="1" applyFont="1" applyBorder="1" applyAlignment="1">
      <alignment horizontal="center" vertical="top" wrapText="1"/>
    </xf>
    <xf numFmtId="10" fontId="6" fillId="0" borderId="1" xfId="9" applyNumberFormat="1" applyFont="1" applyBorder="1" applyAlignment="1">
      <alignment horizontal="center" vertical="top" wrapText="1"/>
    </xf>
    <xf numFmtId="10" fontId="4" fillId="0" borderId="1" xfId="13" applyNumberFormat="1" applyFont="1" applyBorder="1" applyAlignment="1">
      <alignment horizontal="center" vertical="top" wrapText="1"/>
    </xf>
    <xf numFmtId="0" fontId="7" fillId="0" borderId="1" xfId="13" applyFont="1" applyBorder="1" applyAlignment="1">
      <alignment horizontal="center" vertical="top" wrapText="1"/>
    </xf>
    <xf numFmtId="168" fontId="7" fillId="0" borderId="1" xfId="13" applyNumberFormat="1" applyFont="1" applyBorder="1" applyAlignment="1">
      <alignment horizontal="center" vertical="top" wrapText="1"/>
    </xf>
    <xf numFmtId="0" fontId="4" fillId="0" borderId="1" xfId="12" applyFont="1" applyBorder="1" applyAlignment="1">
      <alignment horizontal="center" vertical="top" wrapText="1"/>
    </xf>
    <xf numFmtId="9" fontId="4" fillId="0" borderId="1" xfId="0" applyNumberFormat="1" applyFont="1" applyBorder="1" applyAlignment="1">
      <alignment horizontal="center" vertical="top" wrapText="1"/>
    </xf>
    <xf numFmtId="169" fontId="4" fillId="0" borderId="1" xfId="0" applyNumberFormat="1" applyFont="1" applyBorder="1" applyAlignment="1">
      <alignment horizontal="center" vertical="top" wrapText="1"/>
    </xf>
    <xf numFmtId="2" fontId="6" fillId="0" borderId="1" xfId="0" applyNumberFormat="1" applyFont="1" applyBorder="1" applyAlignment="1">
      <alignment horizontal="center" vertical="top" wrapText="1"/>
    </xf>
    <xf numFmtId="10" fontId="4" fillId="0" borderId="0" xfId="0" applyNumberFormat="1" applyFont="1" applyAlignment="1">
      <alignment horizontal="center" vertical="top" wrapText="1"/>
    </xf>
    <xf numFmtId="0" fontId="4" fillId="0" borderId="0" xfId="0" applyFont="1" applyAlignment="1">
      <alignment horizontal="center" vertical="top" wrapText="1"/>
    </xf>
    <xf numFmtId="14" fontId="7" fillId="3" borderId="1" xfId="0" applyNumberFormat="1" applyFont="1" applyFill="1" applyBorder="1" applyAlignment="1">
      <alignment horizontal="center" vertical="top" wrapText="1"/>
    </xf>
    <xf numFmtId="14" fontId="4" fillId="2" borderId="1" xfId="0" applyNumberFormat="1" applyFont="1" applyFill="1" applyBorder="1" applyAlignment="1">
      <alignment horizontal="center" vertical="top" wrapText="1"/>
    </xf>
    <xf numFmtId="14" fontId="4" fillId="0" borderId="0" xfId="0" applyNumberFormat="1" applyFont="1" applyAlignment="1">
      <alignment horizontal="center" vertical="top" wrapText="1"/>
    </xf>
    <xf numFmtId="39" fontId="4" fillId="0" borderId="1" xfId="0" applyNumberFormat="1" applyFont="1" applyBorder="1" applyAlignment="1">
      <alignment horizontal="center" vertical="top"/>
    </xf>
    <xf numFmtId="2" fontId="4" fillId="0" borderId="1" xfId="0" applyNumberFormat="1" applyFont="1" applyBorder="1" applyAlignment="1">
      <alignment horizontal="center" vertical="top"/>
    </xf>
    <xf numFmtId="39" fontId="4" fillId="2" borderId="1" xfId="0" applyNumberFormat="1" applyFont="1" applyFill="1" applyBorder="1" applyAlignment="1">
      <alignment horizontal="center" vertical="top"/>
    </xf>
    <xf numFmtId="2" fontId="4" fillId="2" borderId="1" xfId="0" applyNumberFormat="1" applyFont="1" applyFill="1" applyBorder="1" applyAlignment="1">
      <alignment horizontal="center" vertical="top"/>
    </xf>
    <xf numFmtId="39" fontId="6" fillId="2" borderId="1" xfId="0" applyNumberFormat="1" applyFont="1" applyFill="1" applyBorder="1" applyAlignment="1">
      <alignment horizontal="center" vertical="top"/>
    </xf>
    <xf numFmtId="2" fontId="6" fillId="2" borderId="1" xfId="0" applyNumberFormat="1" applyFont="1" applyFill="1" applyBorder="1" applyAlignment="1">
      <alignment horizontal="center" vertical="top"/>
    </xf>
    <xf numFmtId="39" fontId="6" fillId="0" borderId="1" xfId="0" applyNumberFormat="1" applyFont="1" applyBorder="1" applyAlignment="1">
      <alignment horizontal="center" vertical="top"/>
    </xf>
    <xf numFmtId="2" fontId="6" fillId="0" borderId="1" xfId="0" applyNumberFormat="1" applyFont="1" applyBorder="1" applyAlignment="1">
      <alignment horizontal="center" vertical="top"/>
    </xf>
    <xf numFmtId="39" fontId="4" fillId="0" borderId="1" xfId="0" applyNumberFormat="1" applyFont="1" applyBorder="1" applyAlignment="1">
      <alignment horizontal="center" vertical="top" wrapText="1"/>
    </xf>
    <xf numFmtId="2" fontId="4" fillId="0" borderId="1" xfId="0" applyNumberFormat="1" applyFont="1" applyBorder="1" applyAlignment="1">
      <alignment horizontal="center" vertical="top" wrapText="1"/>
    </xf>
    <xf numFmtId="39" fontId="4" fillId="0" borderId="1" xfId="1" applyNumberFormat="1" applyFont="1" applyBorder="1" applyAlignment="1">
      <alignment horizontal="center" vertical="top"/>
    </xf>
    <xf numFmtId="2" fontId="4" fillId="0" borderId="1" xfId="1" applyNumberFormat="1" applyFont="1" applyBorder="1" applyAlignment="1">
      <alignment horizontal="center" vertical="top"/>
    </xf>
    <xf numFmtId="39" fontId="4" fillId="0" borderId="1" xfId="1" applyNumberFormat="1" applyFont="1" applyFill="1" applyBorder="1" applyAlignment="1">
      <alignment horizontal="center" vertical="top"/>
    </xf>
    <xf numFmtId="2" fontId="7" fillId="0" borderId="1" xfId="1" applyNumberFormat="1" applyFont="1" applyFill="1" applyBorder="1" applyAlignment="1">
      <alignment horizontal="center" vertical="top"/>
    </xf>
    <xf numFmtId="2" fontId="7" fillId="0" borderId="1" xfId="1" applyNumberFormat="1" applyFont="1" applyFill="1" applyBorder="1" applyAlignment="1">
      <alignment horizontal="center" vertical="top" wrapText="1"/>
    </xf>
    <xf numFmtId="39" fontId="4" fillId="3" borderId="1" xfId="1" applyNumberFormat="1" applyFont="1" applyFill="1" applyBorder="1" applyAlignment="1">
      <alignment horizontal="center" vertical="top"/>
    </xf>
    <xf numFmtId="39" fontId="4" fillId="3" borderId="1" xfId="0" applyNumberFormat="1" applyFont="1" applyFill="1" applyBorder="1" applyAlignment="1">
      <alignment horizontal="center" vertical="top" wrapText="1"/>
    </xf>
    <xf numFmtId="2" fontId="4" fillId="3" borderId="1" xfId="0" applyNumberFormat="1" applyFont="1" applyFill="1" applyBorder="1" applyAlignment="1">
      <alignment horizontal="center" vertical="top" wrapText="1"/>
    </xf>
    <xf numFmtId="39" fontId="7" fillId="0" borderId="1" xfId="4" applyNumberFormat="1" applyFont="1" applyFill="1" applyBorder="1" applyAlignment="1" applyProtection="1">
      <alignment horizontal="center" vertical="top"/>
    </xf>
    <xf numFmtId="39" fontId="4" fillId="0" borderId="1" xfId="1" applyNumberFormat="1" applyFont="1" applyBorder="1" applyAlignment="1">
      <alignment horizontal="center" vertical="top" wrapText="1"/>
    </xf>
    <xf numFmtId="39" fontId="4" fillId="0" borderId="1" xfId="4" applyNumberFormat="1" applyFont="1" applyBorder="1" applyAlignment="1">
      <alignment horizontal="center" vertical="top"/>
    </xf>
    <xf numFmtId="2" fontId="4" fillId="0" borderId="1" xfId="4" applyNumberFormat="1" applyFont="1" applyBorder="1" applyAlignment="1">
      <alignment horizontal="center" vertical="top"/>
    </xf>
    <xf numFmtId="39" fontId="4" fillId="3" borderId="1" xfId="4" applyNumberFormat="1" applyFont="1" applyFill="1" applyBorder="1" applyAlignment="1">
      <alignment horizontal="center" vertical="top"/>
    </xf>
    <xf numFmtId="2" fontId="4" fillId="3" borderId="1" xfId="4" applyNumberFormat="1" applyFont="1" applyFill="1" applyBorder="1" applyAlignment="1">
      <alignment horizontal="center" vertical="top"/>
    </xf>
    <xf numFmtId="3" fontId="4" fillId="0" borderId="1" xfId="0" applyNumberFormat="1" applyFont="1" applyBorder="1" applyAlignment="1">
      <alignment horizontal="center" vertical="top" wrapText="1"/>
    </xf>
    <xf numFmtId="2" fontId="4" fillId="0" borderId="0" xfId="0" applyNumberFormat="1" applyFont="1" applyAlignment="1">
      <alignment horizontal="center" vertical="top"/>
    </xf>
    <xf numFmtId="167" fontId="7" fillId="0" borderId="1" xfId="0" applyNumberFormat="1" applyFont="1" applyBorder="1" applyAlignment="1">
      <alignment horizontal="center" vertical="top"/>
    </xf>
    <xf numFmtId="167" fontId="7" fillId="0" borderId="1" xfId="0" applyNumberFormat="1" applyFont="1" applyBorder="1" applyAlignment="1">
      <alignment horizontal="center" vertical="top" wrapText="1"/>
    </xf>
    <xf numFmtId="170" fontId="4" fillId="0" borderId="1" xfId="4" applyNumberFormat="1" applyFont="1" applyFill="1" applyBorder="1" applyAlignment="1">
      <alignment horizontal="center" vertical="top"/>
    </xf>
    <xf numFmtId="0" fontId="6" fillId="2" borderId="1" xfId="0" applyFont="1" applyFill="1" applyBorder="1" applyAlignment="1">
      <alignment horizontal="center" vertical="top"/>
    </xf>
    <xf numFmtId="0" fontId="4" fillId="2" borderId="1" xfId="0" applyFont="1" applyFill="1" applyBorder="1" applyAlignment="1">
      <alignment horizontal="center" vertical="top"/>
    </xf>
    <xf numFmtId="0" fontId="8" fillId="0" borderId="1" xfId="0" applyFont="1" applyBorder="1" applyAlignment="1">
      <alignment horizontal="center" vertical="top"/>
    </xf>
    <xf numFmtId="0" fontId="4" fillId="3" borderId="1" xfId="0" applyFont="1" applyFill="1" applyBorder="1" applyAlignment="1">
      <alignment horizontal="center" vertical="top"/>
    </xf>
    <xf numFmtId="10" fontId="4" fillId="3" borderId="1" xfId="0" applyNumberFormat="1" applyFont="1" applyFill="1" applyBorder="1" applyAlignment="1">
      <alignment horizontal="center" vertical="top"/>
    </xf>
    <xf numFmtId="0" fontId="7" fillId="3" borderId="1" xfId="3" applyFont="1" applyFill="1" applyBorder="1" applyAlignment="1">
      <alignment horizontal="center" vertical="top"/>
    </xf>
    <xf numFmtId="0" fontId="7" fillId="0" borderId="1" xfId="3" applyFont="1" applyBorder="1" applyAlignment="1">
      <alignment horizontal="center" vertical="top"/>
    </xf>
    <xf numFmtId="0" fontId="7" fillId="0" borderId="1" xfId="13" applyFont="1" applyBorder="1" applyAlignment="1">
      <alignment horizontal="center" vertical="top"/>
    </xf>
    <xf numFmtId="0" fontId="4" fillId="0" borderId="0" xfId="0" applyFont="1" applyAlignment="1">
      <alignment horizontal="center" vertical="top"/>
    </xf>
    <xf numFmtId="0" fontId="4"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vertical="top" wrapText="1"/>
    </xf>
    <xf numFmtId="39" fontId="5" fillId="0" borderId="1" xfId="0" applyNumberFormat="1" applyFont="1" applyBorder="1" applyAlignment="1">
      <alignment horizontal="center" vertical="center" wrapText="1"/>
    </xf>
    <xf numFmtId="39" fontId="5" fillId="0" borderId="1" xfId="0" applyNumberFormat="1" applyFont="1" applyBorder="1" applyAlignment="1">
      <alignment horizontal="center" vertical="top" wrapText="1"/>
    </xf>
    <xf numFmtId="2"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10" fontId="5" fillId="0" borderId="1" xfId="0" applyNumberFormat="1" applyFont="1" applyBorder="1" applyAlignment="1">
      <alignment horizontal="center" vertical="top" wrapText="1"/>
    </xf>
  </cellXfs>
  <cellStyles count="15">
    <cellStyle name="Comma" xfId="1" builtinId="3"/>
    <cellStyle name="Comma 2" xfId="4" xr:uid="{EC8216F0-EF18-4406-A206-3F853D4B7384}"/>
    <cellStyle name="Comma 2 2" xfId="8" xr:uid="{93A1EEDB-4F79-4170-BD09-2D3B30FF1726}"/>
    <cellStyle name="Comma 3" xfId="10" xr:uid="{CEF909DE-365D-4C9F-9D41-C9B08100A71C}"/>
    <cellStyle name="Comma 32" xfId="6" xr:uid="{DBB306FB-8BA0-469D-B731-5106BDCAA888}"/>
    <cellStyle name="Nor}al 2" xfId="14" xr:uid="{A25E15E1-0BE1-46FA-B9C8-9631637618E3}"/>
    <cellStyle name="Normal" xfId="0" builtinId="0"/>
    <cellStyle name="Normal 196" xfId="5" xr:uid="{B33201BD-D33C-4240-BEC2-9246341CDFDF}"/>
    <cellStyle name="Normal 2" xfId="3" xr:uid="{02FD85F7-A81E-4A72-A2D2-B6FA01550320}"/>
    <cellStyle name="Normal 2 2" xfId="12" xr:uid="{9B09CCEB-775A-432D-B749-D56C98AA32B4}"/>
    <cellStyle name="Normal 2 3" xfId="11" xr:uid="{041E6823-058E-4645-BC1F-C5F61B7C13AF}"/>
    <cellStyle name="Normal 3" xfId="13" xr:uid="{A0C0A77B-A53B-4CE9-B341-BF979724F7D2}"/>
    <cellStyle name="Normal 4" xfId="9" xr:uid="{06405749-4353-49D4-AAE4-6C2CA402AA60}"/>
    <cellStyle name="Percent" xfId="2" builtinId="5"/>
    <cellStyle name="Percent 2 2" xfId="7" xr:uid="{35DF8052-771F-465E-9F42-3A8E632ACB7F}"/>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A502F-138F-428F-87C6-876664547EF0}">
  <dimension ref="A1:J215"/>
  <sheetViews>
    <sheetView tabSelected="1" workbookViewId="0">
      <selection activeCell="B149" sqref="B149"/>
    </sheetView>
  </sheetViews>
  <sheetFormatPr defaultRowHeight="15" x14ac:dyDescent="0.25"/>
  <cols>
    <col min="1" max="1" width="9.140625" style="122"/>
    <col min="2" max="2" width="43.5703125" style="32" customWidth="1"/>
    <col min="3" max="3" width="15.42578125" style="121" customWidth="1"/>
    <col min="4" max="4" width="13.7109375" style="51" customWidth="1"/>
    <col min="5" max="5" width="14.28515625" style="51" customWidth="1"/>
    <col min="6" max="6" width="17.140625" style="79" customWidth="1"/>
    <col min="7" max="7" width="11.85546875" style="80" customWidth="1"/>
    <col min="8" max="8" width="13" style="83" customWidth="1"/>
    <col min="9" max="9" width="19.42578125" style="8" bestFit="1" customWidth="1"/>
    <col min="10" max="10" width="20.140625" style="109" customWidth="1"/>
    <col min="11" max="16384" width="9.140625" style="1"/>
  </cols>
  <sheetData>
    <row r="1" spans="1:10" x14ac:dyDescent="0.25">
      <c r="A1" s="124" t="s">
        <v>362</v>
      </c>
      <c r="B1" s="124" t="s">
        <v>1</v>
      </c>
      <c r="C1" s="128" t="s">
        <v>2</v>
      </c>
      <c r="D1" s="129" t="s">
        <v>0</v>
      </c>
      <c r="E1" s="129" t="s">
        <v>3</v>
      </c>
      <c r="F1" s="130" t="s">
        <v>4</v>
      </c>
      <c r="G1" s="128" t="s">
        <v>5</v>
      </c>
      <c r="H1" s="129" t="s">
        <v>6</v>
      </c>
      <c r="I1" s="125" t="s">
        <v>358</v>
      </c>
      <c r="J1" s="127" t="s">
        <v>355</v>
      </c>
    </row>
    <row r="2" spans="1:10" x14ac:dyDescent="0.25">
      <c r="A2" s="124"/>
      <c r="B2" s="124"/>
      <c r="C2" s="128"/>
      <c r="D2" s="129"/>
      <c r="E2" s="129"/>
      <c r="F2" s="130"/>
      <c r="G2" s="128"/>
      <c r="H2" s="129"/>
      <c r="I2" s="126"/>
      <c r="J2" s="127"/>
    </row>
    <row r="3" spans="1:10" x14ac:dyDescent="0.25">
      <c r="A3" s="123">
        <v>1</v>
      </c>
      <c r="B3" s="16" t="s">
        <v>7</v>
      </c>
      <c r="C3" s="113" t="s">
        <v>8</v>
      </c>
      <c r="D3" s="9">
        <v>44817</v>
      </c>
      <c r="E3" s="20">
        <v>45273</v>
      </c>
      <c r="F3" s="18">
        <v>6.93E-2</v>
      </c>
      <c r="G3" s="22" t="s">
        <v>9</v>
      </c>
      <c r="H3" s="81" t="s">
        <v>13</v>
      </c>
      <c r="I3" s="84">
        <v>250</v>
      </c>
      <c r="J3" s="85">
        <v>250</v>
      </c>
    </row>
    <row r="4" spans="1:10" x14ac:dyDescent="0.25">
      <c r="A4" s="123">
        <v>2</v>
      </c>
      <c r="B4" s="16" t="s">
        <v>7</v>
      </c>
      <c r="C4" s="113" t="s">
        <v>10</v>
      </c>
      <c r="D4" s="9">
        <v>44817</v>
      </c>
      <c r="E4" s="20">
        <v>46643</v>
      </c>
      <c r="F4" s="18">
        <v>7.5300000000000006E-2</v>
      </c>
      <c r="G4" s="22" t="s">
        <v>9</v>
      </c>
      <c r="H4" s="81" t="s">
        <v>13</v>
      </c>
      <c r="I4" s="84">
        <v>250</v>
      </c>
      <c r="J4" s="85">
        <v>250</v>
      </c>
    </row>
    <row r="5" spans="1:10" x14ac:dyDescent="0.25">
      <c r="A5" s="123">
        <v>3</v>
      </c>
      <c r="B5" s="24" t="s">
        <v>11</v>
      </c>
      <c r="C5" s="114" t="s">
        <v>12</v>
      </c>
      <c r="D5" s="9">
        <v>44651</v>
      </c>
      <c r="E5" s="33">
        <v>48304</v>
      </c>
      <c r="F5" s="52">
        <v>8.5099999999999995E-2</v>
      </c>
      <c r="G5" s="22" t="s">
        <v>9</v>
      </c>
      <c r="H5" s="82" t="s">
        <v>357</v>
      </c>
      <c r="I5" s="86">
        <v>100</v>
      </c>
      <c r="J5" s="87">
        <v>100</v>
      </c>
    </row>
    <row r="6" spans="1:10" x14ac:dyDescent="0.25">
      <c r="A6" s="123">
        <v>4</v>
      </c>
      <c r="B6" s="25" t="s">
        <v>14</v>
      </c>
      <c r="C6" s="113" t="s">
        <v>15</v>
      </c>
      <c r="D6" s="9">
        <v>44756</v>
      </c>
      <c r="E6" s="9">
        <v>46770</v>
      </c>
      <c r="F6" s="53">
        <v>9.5000000000000001E-2</v>
      </c>
      <c r="G6" s="22" t="s">
        <v>9</v>
      </c>
      <c r="H6" s="81" t="s">
        <v>13</v>
      </c>
      <c r="I6" s="88">
        <v>95</v>
      </c>
      <c r="J6" s="89">
        <v>95</v>
      </c>
    </row>
    <row r="7" spans="1:10" x14ac:dyDescent="0.25">
      <c r="A7" s="123">
        <v>5</v>
      </c>
      <c r="B7" s="25" t="s">
        <v>14</v>
      </c>
      <c r="C7" s="113" t="s">
        <v>16</v>
      </c>
      <c r="D7" s="9">
        <v>44768</v>
      </c>
      <c r="E7" s="9">
        <v>46783</v>
      </c>
      <c r="F7" s="53">
        <v>9.5000000000000001E-2</v>
      </c>
      <c r="G7" s="22" t="s">
        <v>9</v>
      </c>
      <c r="H7" s="81" t="s">
        <v>13</v>
      </c>
      <c r="I7" s="88">
        <v>305</v>
      </c>
      <c r="J7" s="89">
        <v>305</v>
      </c>
    </row>
    <row r="8" spans="1:10" x14ac:dyDescent="0.25">
      <c r="A8" s="123">
        <v>6</v>
      </c>
      <c r="B8" s="25" t="s">
        <v>14</v>
      </c>
      <c r="C8" s="113" t="s">
        <v>17</v>
      </c>
      <c r="D8" s="9">
        <v>44818</v>
      </c>
      <c r="E8" s="9">
        <v>45914</v>
      </c>
      <c r="F8" s="53">
        <v>8.3000000000000004E-2</v>
      </c>
      <c r="G8" s="22" t="s">
        <v>9</v>
      </c>
      <c r="H8" s="81" t="s">
        <v>13</v>
      </c>
      <c r="I8" s="88">
        <v>800</v>
      </c>
      <c r="J8" s="89">
        <v>800</v>
      </c>
    </row>
    <row r="9" spans="1:10" x14ac:dyDescent="0.25">
      <c r="A9" s="123">
        <v>7</v>
      </c>
      <c r="B9" s="16" t="s">
        <v>18</v>
      </c>
      <c r="C9" s="115" t="s">
        <v>19</v>
      </c>
      <c r="D9" s="20">
        <v>44818</v>
      </c>
      <c r="E9" s="20">
        <v>48471</v>
      </c>
      <c r="F9" s="54">
        <v>7.5999999999999998E-2</v>
      </c>
      <c r="G9" s="22" t="s">
        <v>9</v>
      </c>
      <c r="H9" s="81" t="s">
        <v>13</v>
      </c>
      <c r="I9" s="90">
        <v>800</v>
      </c>
      <c r="J9" s="91">
        <v>800</v>
      </c>
    </row>
    <row r="10" spans="1:10" x14ac:dyDescent="0.25">
      <c r="A10" s="123">
        <v>8</v>
      </c>
      <c r="B10" s="26" t="s">
        <v>20</v>
      </c>
      <c r="C10" s="63" t="s">
        <v>21</v>
      </c>
      <c r="D10" s="34">
        <v>44798</v>
      </c>
      <c r="E10" s="34">
        <v>48451</v>
      </c>
      <c r="F10" s="18">
        <v>7.44</v>
      </c>
      <c r="G10" s="22" t="s">
        <v>9</v>
      </c>
      <c r="H10" s="81" t="s">
        <v>13</v>
      </c>
      <c r="I10" s="92">
        <v>2000</v>
      </c>
      <c r="J10" s="93">
        <v>2000</v>
      </c>
    </row>
    <row r="11" spans="1:10" x14ac:dyDescent="0.25">
      <c r="A11" s="123">
        <v>9</v>
      </c>
      <c r="B11" s="14" t="s">
        <v>23</v>
      </c>
      <c r="C11" s="4" t="s">
        <v>24</v>
      </c>
      <c r="D11" s="9">
        <v>44708</v>
      </c>
      <c r="E11" s="9">
        <v>45819</v>
      </c>
      <c r="F11" s="18" t="s">
        <v>25</v>
      </c>
      <c r="G11" s="6" t="s">
        <v>26</v>
      </c>
      <c r="H11" s="37" t="s">
        <v>27</v>
      </c>
      <c r="I11" s="84">
        <v>336.7</v>
      </c>
      <c r="J11" s="85">
        <v>336.7</v>
      </c>
    </row>
    <row r="12" spans="1:10" x14ac:dyDescent="0.25">
      <c r="A12" s="123">
        <v>10</v>
      </c>
      <c r="B12" s="14" t="s">
        <v>23</v>
      </c>
      <c r="C12" s="4" t="s">
        <v>28</v>
      </c>
      <c r="D12" s="9">
        <v>44792</v>
      </c>
      <c r="E12" s="9">
        <v>45903</v>
      </c>
      <c r="F12" s="18" t="s">
        <v>25</v>
      </c>
      <c r="G12" s="6" t="s">
        <v>26</v>
      </c>
      <c r="H12" s="37" t="s">
        <v>27</v>
      </c>
      <c r="I12" s="84">
        <v>90.8</v>
      </c>
      <c r="J12" s="85">
        <v>90.8</v>
      </c>
    </row>
    <row r="13" spans="1:10" ht="45" x14ac:dyDescent="0.25">
      <c r="A13" s="123">
        <v>11</v>
      </c>
      <c r="B13" s="14" t="s">
        <v>29</v>
      </c>
      <c r="C13" s="12" t="s">
        <v>30</v>
      </c>
      <c r="D13" s="35">
        <v>44650</v>
      </c>
      <c r="E13" s="35">
        <v>46111</v>
      </c>
      <c r="F13" s="53" t="s">
        <v>31</v>
      </c>
      <c r="G13" s="6" t="s">
        <v>32</v>
      </c>
      <c r="H13" s="37" t="s">
        <v>33</v>
      </c>
      <c r="I13" s="94">
        <v>452</v>
      </c>
      <c r="J13" s="95">
        <v>452</v>
      </c>
    </row>
    <row r="14" spans="1:10" ht="165" x14ac:dyDescent="0.25">
      <c r="A14" s="123">
        <v>12</v>
      </c>
      <c r="B14" s="14" t="s">
        <v>36</v>
      </c>
      <c r="C14" s="12" t="s">
        <v>34</v>
      </c>
      <c r="D14" s="35">
        <v>44685</v>
      </c>
      <c r="E14" s="9">
        <v>45415</v>
      </c>
      <c r="F14" s="18" t="s">
        <v>356</v>
      </c>
      <c r="G14" s="23" t="s">
        <v>35</v>
      </c>
      <c r="H14" s="81" t="s">
        <v>13</v>
      </c>
      <c r="I14" s="96">
        <v>45.1</v>
      </c>
      <c r="J14" s="97">
        <v>45.1</v>
      </c>
    </row>
    <row r="15" spans="1:10" x14ac:dyDescent="0.25">
      <c r="A15" s="123">
        <v>13</v>
      </c>
      <c r="B15" s="14" t="s">
        <v>36</v>
      </c>
      <c r="C15" s="12" t="s">
        <v>37</v>
      </c>
      <c r="D15" s="35">
        <v>44720</v>
      </c>
      <c r="E15" s="9">
        <v>45814</v>
      </c>
      <c r="F15" s="18" t="s">
        <v>38</v>
      </c>
      <c r="G15" s="22" t="s">
        <v>9</v>
      </c>
      <c r="H15" s="81" t="s">
        <v>13</v>
      </c>
      <c r="I15" s="96">
        <v>110</v>
      </c>
      <c r="J15" s="97">
        <v>110</v>
      </c>
    </row>
    <row r="16" spans="1:10" ht="180" x14ac:dyDescent="0.25">
      <c r="A16" s="123">
        <v>14</v>
      </c>
      <c r="B16" s="14" t="s">
        <v>36</v>
      </c>
      <c r="C16" s="12" t="s">
        <v>40</v>
      </c>
      <c r="D16" s="35">
        <v>44740</v>
      </c>
      <c r="E16" s="9">
        <v>45470</v>
      </c>
      <c r="F16" s="18" t="s">
        <v>41</v>
      </c>
      <c r="G16" s="23" t="s">
        <v>35</v>
      </c>
      <c r="H16" s="81" t="s">
        <v>13</v>
      </c>
      <c r="I16" s="96">
        <v>25</v>
      </c>
      <c r="J16" s="97">
        <v>25</v>
      </c>
    </row>
    <row r="17" spans="1:10" x14ac:dyDescent="0.25">
      <c r="A17" s="123">
        <v>15</v>
      </c>
      <c r="B17" s="14" t="s">
        <v>36</v>
      </c>
      <c r="C17" s="12" t="s">
        <v>37</v>
      </c>
      <c r="D17" s="35">
        <v>44720</v>
      </c>
      <c r="E17" s="9">
        <v>45814</v>
      </c>
      <c r="F17" s="18" t="s">
        <v>38</v>
      </c>
      <c r="G17" s="22" t="s">
        <v>9</v>
      </c>
      <c r="H17" s="81" t="s">
        <v>13</v>
      </c>
      <c r="I17" s="96">
        <v>110</v>
      </c>
      <c r="J17" s="97">
        <v>110</v>
      </c>
    </row>
    <row r="18" spans="1:10" ht="45" x14ac:dyDescent="0.25">
      <c r="A18" s="123">
        <v>16</v>
      </c>
      <c r="B18" s="14" t="s">
        <v>36</v>
      </c>
      <c r="C18" s="12" t="s">
        <v>42</v>
      </c>
      <c r="D18" s="35">
        <v>44754</v>
      </c>
      <c r="E18" s="9">
        <v>45849</v>
      </c>
      <c r="F18" s="18" t="s">
        <v>43</v>
      </c>
      <c r="G18" s="23" t="s">
        <v>26</v>
      </c>
      <c r="H18" s="81" t="s">
        <v>13</v>
      </c>
      <c r="I18" s="96">
        <v>325</v>
      </c>
      <c r="J18" s="97">
        <v>325</v>
      </c>
    </row>
    <row r="19" spans="1:10" x14ac:dyDescent="0.25">
      <c r="A19" s="123">
        <v>17</v>
      </c>
      <c r="B19" s="14" t="s">
        <v>36</v>
      </c>
      <c r="C19" s="12" t="s">
        <v>37</v>
      </c>
      <c r="D19" s="35">
        <v>44726</v>
      </c>
      <c r="E19" s="9">
        <v>45814</v>
      </c>
      <c r="F19" s="18" t="s">
        <v>38</v>
      </c>
      <c r="G19" s="22" t="s">
        <v>9</v>
      </c>
      <c r="H19" s="81" t="s">
        <v>13</v>
      </c>
      <c r="I19" s="96">
        <v>250</v>
      </c>
      <c r="J19" s="97">
        <v>250</v>
      </c>
    </row>
    <row r="20" spans="1:10" x14ac:dyDescent="0.25">
      <c r="A20" s="123">
        <v>18</v>
      </c>
      <c r="B20" s="14" t="s">
        <v>36</v>
      </c>
      <c r="C20" s="23" t="s">
        <v>44</v>
      </c>
      <c r="D20" s="36">
        <v>44754</v>
      </c>
      <c r="E20" s="37">
        <v>45834</v>
      </c>
      <c r="F20" s="18" t="s">
        <v>45</v>
      </c>
      <c r="G20" s="22" t="s">
        <v>9</v>
      </c>
      <c r="H20" s="81" t="s">
        <v>13</v>
      </c>
      <c r="I20" s="96">
        <v>300</v>
      </c>
      <c r="J20" s="98">
        <v>300</v>
      </c>
    </row>
    <row r="21" spans="1:10" x14ac:dyDescent="0.25">
      <c r="A21" s="123">
        <v>19</v>
      </c>
      <c r="B21" s="14" t="s">
        <v>36</v>
      </c>
      <c r="C21" s="23" t="s">
        <v>46</v>
      </c>
      <c r="D21" s="36">
        <v>44791</v>
      </c>
      <c r="E21" s="37">
        <v>45887</v>
      </c>
      <c r="F21" s="18" t="s">
        <v>47</v>
      </c>
      <c r="G21" s="22" t="s">
        <v>9</v>
      </c>
      <c r="H21" s="81" t="s">
        <v>13</v>
      </c>
      <c r="I21" s="96">
        <v>400</v>
      </c>
      <c r="J21" s="98">
        <v>400</v>
      </c>
    </row>
    <row r="22" spans="1:10" ht="45" x14ac:dyDescent="0.25">
      <c r="A22" s="123">
        <v>20</v>
      </c>
      <c r="B22" s="14" t="s">
        <v>36</v>
      </c>
      <c r="C22" s="12" t="s">
        <v>48</v>
      </c>
      <c r="D22" s="35">
        <v>44797</v>
      </c>
      <c r="E22" s="9">
        <v>45527</v>
      </c>
      <c r="F22" s="18" t="s">
        <v>49</v>
      </c>
      <c r="G22" s="23" t="s">
        <v>26</v>
      </c>
      <c r="H22" s="81" t="s">
        <v>13</v>
      </c>
      <c r="I22" s="96">
        <v>136</v>
      </c>
      <c r="J22" s="97">
        <v>136</v>
      </c>
    </row>
    <row r="23" spans="1:10" ht="165" x14ac:dyDescent="0.25">
      <c r="A23" s="123">
        <v>21</v>
      </c>
      <c r="B23" s="14" t="s">
        <v>36</v>
      </c>
      <c r="C23" s="12" t="s">
        <v>50</v>
      </c>
      <c r="D23" s="35">
        <v>44799</v>
      </c>
      <c r="E23" s="9">
        <v>45756</v>
      </c>
      <c r="F23" s="18" t="s">
        <v>51</v>
      </c>
      <c r="G23" s="23" t="s">
        <v>35</v>
      </c>
      <c r="H23" s="81" t="s">
        <v>13</v>
      </c>
      <c r="I23" s="96">
        <v>102.2</v>
      </c>
      <c r="J23" s="97">
        <v>102.2</v>
      </c>
    </row>
    <row r="24" spans="1:10" x14ac:dyDescent="0.25">
      <c r="A24" s="123">
        <v>22</v>
      </c>
      <c r="B24" s="14" t="s">
        <v>36</v>
      </c>
      <c r="C24" s="12" t="s">
        <v>52</v>
      </c>
      <c r="D24" s="35">
        <v>44812</v>
      </c>
      <c r="E24" s="9">
        <v>47108</v>
      </c>
      <c r="F24" s="18" t="s">
        <v>53</v>
      </c>
      <c r="G24" s="22" t="s">
        <v>9</v>
      </c>
      <c r="H24" s="81" t="s">
        <v>13</v>
      </c>
      <c r="I24" s="96">
        <v>25</v>
      </c>
      <c r="J24" s="97">
        <v>25</v>
      </c>
    </row>
    <row r="25" spans="1:10" x14ac:dyDescent="0.25">
      <c r="A25" s="123">
        <v>23</v>
      </c>
      <c r="B25" s="14" t="s">
        <v>36</v>
      </c>
      <c r="C25" s="12" t="s">
        <v>46</v>
      </c>
      <c r="D25" s="35">
        <v>44823</v>
      </c>
      <c r="E25" s="9">
        <v>45887</v>
      </c>
      <c r="F25" s="18" t="s">
        <v>47</v>
      </c>
      <c r="G25" s="22" t="s">
        <v>9</v>
      </c>
      <c r="H25" s="81" t="s">
        <v>13</v>
      </c>
      <c r="I25" s="96">
        <v>465</v>
      </c>
      <c r="J25" s="97">
        <v>465</v>
      </c>
    </row>
    <row r="26" spans="1:10" x14ac:dyDescent="0.25">
      <c r="A26" s="123">
        <v>24</v>
      </c>
      <c r="B26" s="14" t="s">
        <v>36</v>
      </c>
      <c r="C26" s="12" t="s">
        <v>44</v>
      </c>
      <c r="D26" s="35">
        <v>44832</v>
      </c>
      <c r="E26" s="9">
        <v>45834</v>
      </c>
      <c r="F26" s="18" t="s">
        <v>54</v>
      </c>
      <c r="G26" s="22" t="s">
        <v>9</v>
      </c>
      <c r="H26" s="81" t="s">
        <v>13</v>
      </c>
      <c r="I26" s="96">
        <v>25</v>
      </c>
      <c r="J26" s="97">
        <v>25</v>
      </c>
    </row>
    <row r="27" spans="1:10" x14ac:dyDescent="0.25">
      <c r="A27" s="123">
        <v>25</v>
      </c>
      <c r="B27" s="15" t="s">
        <v>55</v>
      </c>
      <c r="C27" s="4" t="s">
        <v>56</v>
      </c>
      <c r="D27" s="9">
        <v>44813</v>
      </c>
      <c r="E27" s="9" t="s">
        <v>57</v>
      </c>
      <c r="F27" s="18">
        <v>7.75</v>
      </c>
      <c r="G27" s="22" t="s">
        <v>9</v>
      </c>
      <c r="H27" s="37" t="s">
        <v>58</v>
      </c>
      <c r="I27" s="84">
        <v>6872</v>
      </c>
      <c r="J27" s="85">
        <v>6872</v>
      </c>
    </row>
    <row r="28" spans="1:10" x14ac:dyDescent="0.25">
      <c r="A28" s="123">
        <v>26</v>
      </c>
      <c r="B28" s="15" t="s">
        <v>55</v>
      </c>
      <c r="C28" s="4" t="s">
        <v>59</v>
      </c>
      <c r="D28" s="9">
        <v>44827</v>
      </c>
      <c r="E28" s="9">
        <v>50306</v>
      </c>
      <c r="F28" s="18">
        <v>7.57</v>
      </c>
      <c r="G28" s="22" t="s">
        <v>9</v>
      </c>
      <c r="H28" s="37" t="s">
        <v>60</v>
      </c>
      <c r="I28" s="84">
        <v>4000</v>
      </c>
      <c r="J28" s="85">
        <v>4000</v>
      </c>
    </row>
    <row r="29" spans="1:10" ht="90" x14ac:dyDescent="0.25">
      <c r="A29" s="123">
        <v>27</v>
      </c>
      <c r="B29" s="14" t="s">
        <v>64</v>
      </c>
      <c r="C29" s="4" t="s">
        <v>61</v>
      </c>
      <c r="D29" s="9">
        <v>44747</v>
      </c>
      <c r="E29" s="9">
        <v>45296</v>
      </c>
      <c r="F29" s="18" t="s">
        <v>62</v>
      </c>
      <c r="G29" s="6" t="s">
        <v>63</v>
      </c>
      <c r="H29" s="81" t="s">
        <v>13</v>
      </c>
      <c r="I29" s="84">
        <v>100</v>
      </c>
      <c r="J29" s="85">
        <v>100</v>
      </c>
    </row>
    <row r="30" spans="1:10" x14ac:dyDescent="0.25">
      <c r="A30" s="123">
        <v>28</v>
      </c>
      <c r="B30" s="27" t="s">
        <v>65</v>
      </c>
      <c r="C30" s="116" t="s">
        <v>66</v>
      </c>
      <c r="D30" s="38">
        <v>44790</v>
      </c>
      <c r="E30" s="38">
        <v>47347</v>
      </c>
      <c r="F30" s="55" t="s">
        <v>67</v>
      </c>
      <c r="G30" s="56" t="s">
        <v>22</v>
      </c>
      <c r="H30" s="81" t="s">
        <v>13</v>
      </c>
      <c r="I30" s="99">
        <f>10000000000/10000000</f>
        <v>1000</v>
      </c>
      <c r="J30" s="99">
        <f>10000000000/10000000</f>
        <v>1000</v>
      </c>
    </row>
    <row r="31" spans="1:10" x14ac:dyDescent="0.25">
      <c r="A31" s="123">
        <v>29</v>
      </c>
      <c r="B31" s="27" t="s">
        <v>65</v>
      </c>
      <c r="C31" s="116" t="s">
        <v>68</v>
      </c>
      <c r="D31" s="38">
        <v>44806</v>
      </c>
      <c r="E31" s="38" t="s">
        <v>57</v>
      </c>
      <c r="F31" s="55" t="s">
        <v>69</v>
      </c>
      <c r="G31" s="56" t="s">
        <v>22</v>
      </c>
      <c r="H31" s="39" t="s">
        <v>70</v>
      </c>
      <c r="I31" s="99">
        <f>24740000000/10000000</f>
        <v>2474</v>
      </c>
      <c r="J31" s="99">
        <f>24740000000/10000000</f>
        <v>2474</v>
      </c>
    </row>
    <row r="32" spans="1:10" ht="75" x14ac:dyDescent="0.25">
      <c r="A32" s="123">
        <v>30</v>
      </c>
      <c r="B32" s="28" t="s">
        <v>71</v>
      </c>
      <c r="C32" s="56" t="s">
        <v>72</v>
      </c>
      <c r="D32" s="39">
        <v>44650</v>
      </c>
      <c r="E32" s="39">
        <v>45838</v>
      </c>
      <c r="F32" s="55">
        <v>6.8500000000000005E-2</v>
      </c>
      <c r="G32" s="56" t="s">
        <v>73</v>
      </c>
      <c r="H32" s="81" t="s">
        <v>13</v>
      </c>
      <c r="I32" s="100">
        <v>400</v>
      </c>
      <c r="J32" s="101">
        <v>400</v>
      </c>
    </row>
    <row r="33" spans="1:10" ht="75" x14ac:dyDescent="0.25">
      <c r="A33" s="123">
        <v>31</v>
      </c>
      <c r="B33" s="28" t="s">
        <v>71</v>
      </c>
      <c r="C33" s="56" t="s">
        <v>74</v>
      </c>
      <c r="D33" s="39">
        <v>44797</v>
      </c>
      <c r="E33" s="39">
        <v>45985</v>
      </c>
      <c r="F33" s="18">
        <v>7.8E-2</v>
      </c>
      <c r="G33" s="56" t="s">
        <v>73</v>
      </c>
      <c r="H33" s="81" t="s">
        <v>13</v>
      </c>
      <c r="I33" s="100">
        <v>1000</v>
      </c>
      <c r="J33" s="101">
        <v>1000</v>
      </c>
    </row>
    <row r="34" spans="1:10" x14ac:dyDescent="0.25">
      <c r="A34" s="123">
        <v>32</v>
      </c>
      <c r="B34" s="14" t="s">
        <v>75</v>
      </c>
      <c r="C34" s="4" t="s">
        <v>76</v>
      </c>
      <c r="D34" s="9">
        <v>44678</v>
      </c>
      <c r="E34" s="9">
        <v>47596</v>
      </c>
      <c r="F34" s="54">
        <v>0.08</v>
      </c>
      <c r="G34" s="6" t="s">
        <v>22</v>
      </c>
      <c r="H34" s="81" t="s">
        <v>13</v>
      </c>
      <c r="I34" s="84">
        <v>1350</v>
      </c>
      <c r="J34" s="85">
        <v>1350</v>
      </c>
    </row>
    <row r="35" spans="1:10" x14ac:dyDescent="0.25">
      <c r="A35" s="123">
        <v>33</v>
      </c>
      <c r="B35" s="14" t="s">
        <v>77</v>
      </c>
      <c r="C35" s="117" t="s">
        <v>359</v>
      </c>
      <c r="D35" s="9">
        <v>44775</v>
      </c>
      <c r="E35" s="9">
        <v>45881</v>
      </c>
      <c r="F35" s="18">
        <v>7.46E-2</v>
      </c>
      <c r="G35" s="57" t="s">
        <v>39</v>
      </c>
      <c r="H35" s="81" t="s">
        <v>13</v>
      </c>
      <c r="I35" s="99">
        <f>6484000000/10000000</f>
        <v>648.4</v>
      </c>
      <c r="J35" s="99">
        <f>6484000000/10000000</f>
        <v>648.4</v>
      </c>
    </row>
    <row r="36" spans="1:10" x14ac:dyDescent="0.25">
      <c r="A36" s="123">
        <v>34</v>
      </c>
      <c r="B36" s="14" t="s">
        <v>77</v>
      </c>
      <c r="C36" s="117" t="s">
        <v>360</v>
      </c>
      <c r="D36" s="9">
        <v>44831</v>
      </c>
      <c r="E36" s="9">
        <v>45881</v>
      </c>
      <c r="F36" s="18">
        <v>7.85E-2</v>
      </c>
      <c r="G36" s="57" t="s">
        <v>39</v>
      </c>
      <c r="H36" s="81" t="s">
        <v>13</v>
      </c>
      <c r="I36" s="99">
        <f>12000000000/10000000</f>
        <v>1200</v>
      </c>
      <c r="J36" s="99">
        <f>12000000000/10000000</f>
        <v>1200</v>
      </c>
    </row>
    <row r="37" spans="1:10" ht="45" x14ac:dyDescent="0.25">
      <c r="A37" s="123">
        <v>35</v>
      </c>
      <c r="B37" s="29" t="s">
        <v>78</v>
      </c>
      <c r="C37" s="4" t="s">
        <v>79</v>
      </c>
      <c r="D37" s="40">
        <v>44760</v>
      </c>
      <c r="E37" s="40">
        <v>48411</v>
      </c>
      <c r="F37" s="58">
        <v>8.6499999999999994E-2</v>
      </c>
      <c r="G37" s="19" t="s">
        <v>80</v>
      </c>
      <c r="H37" s="81" t="s">
        <v>13</v>
      </c>
      <c r="I37" s="102">
        <f>1000000000/10000000</f>
        <v>100</v>
      </c>
      <c r="J37" s="102">
        <f>1000000000/10000000</f>
        <v>100</v>
      </c>
    </row>
    <row r="38" spans="1:10" ht="45" x14ac:dyDescent="0.25">
      <c r="A38" s="123">
        <v>36</v>
      </c>
      <c r="B38" s="29" t="s">
        <v>78</v>
      </c>
      <c r="C38" s="4" t="s">
        <v>82</v>
      </c>
      <c r="D38" s="40">
        <v>44685</v>
      </c>
      <c r="E38" s="40">
        <v>46511</v>
      </c>
      <c r="F38" s="58">
        <v>7.5999999999999998E-2</v>
      </c>
      <c r="G38" s="19" t="s">
        <v>80</v>
      </c>
      <c r="H38" s="81" t="s">
        <v>13</v>
      </c>
      <c r="I38" s="102">
        <f>3000000000/10000000</f>
        <v>300</v>
      </c>
      <c r="J38" s="102">
        <f>3000000000/10000000</f>
        <v>300</v>
      </c>
    </row>
    <row r="39" spans="1:10" ht="45" x14ac:dyDescent="0.25">
      <c r="A39" s="123">
        <v>37</v>
      </c>
      <c r="B39" s="29" t="s">
        <v>78</v>
      </c>
      <c r="C39" s="4" t="s">
        <v>83</v>
      </c>
      <c r="D39" s="40">
        <v>44771</v>
      </c>
      <c r="E39" s="40">
        <v>45867</v>
      </c>
      <c r="F39" s="58">
        <v>7.9899999999999999E-2</v>
      </c>
      <c r="G39" s="19" t="s">
        <v>80</v>
      </c>
      <c r="H39" s="81" t="s">
        <v>13</v>
      </c>
      <c r="I39" s="102">
        <f>4000000000/10000000</f>
        <v>400</v>
      </c>
      <c r="J39" s="102">
        <f>4000000000/10000000</f>
        <v>400</v>
      </c>
    </row>
    <row r="40" spans="1:10" x14ac:dyDescent="0.25">
      <c r="A40" s="123">
        <v>38</v>
      </c>
      <c r="B40" s="14" t="s">
        <v>85</v>
      </c>
      <c r="C40" s="4" t="s">
        <v>86</v>
      </c>
      <c r="D40" s="9">
        <v>44756</v>
      </c>
      <c r="E40" s="9">
        <v>46582</v>
      </c>
      <c r="F40" s="18">
        <v>8.2500000000000004E-2</v>
      </c>
      <c r="G40" s="6" t="s">
        <v>26</v>
      </c>
      <c r="H40" s="81" t="s">
        <v>13</v>
      </c>
      <c r="I40" s="84">
        <f>2500000000/10000000</f>
        <v>250</v>
      </c>
      <c r="J40" s="84">
        <f>2500000000/10000000</f>
        <v>250</v>
      </c>
    </row>
    <row r="41" spans="1:10" x14ac:dyDescent="0.25">
      <c r="A41" s="123">
        <v>39</v>
      </c>
      <c r="B41" s="14" t="s">
        <v>85</v>
      </c>
      <c r="C41" s="4" t="s">
        <v>87</v>
      </c>
      <c r="D41" s="9">
        <v>44809</v>
      </c>
      <c r="E41" s="9">
        <v>46633</v>
      </c>
      <c r="F41" s="18">
        <v>8.2500000000000004E-2</v>
      </c>
      <c r="G41" s="6" t="s">
        <v>26</v>
      </c>
      <c r="H41" s="81" t="s">
        <v>13</v>
      </c>
      <c r="I41" s="84">
        <f>6500000000/10000000</f>
        <v>650</v>
      </c>
      <c r="J41" s="84">
        <f>6500000000/10000000</f>
        <v>650</v>
      </c>
    </row>
    <row r="42" spans="1:10" x14ac:dyDescent="0.25">
      <c r="A42" s="123">
        <v>40</v>
      </c>
      <c r="B42" s="15" t="s">
        <v>88</v>
      </c>
      <c r="C42" s="4" t="s">
        <v>89</v>
      </c>
      <c r="D42" s="9">
        <v>44755</v>
      </c>
      <c r="E42" s="9">
        <v>48408</v>
      </c>
      <c r="F42" s="59">
        <v>9.7000000000000003E-2</v>
      </c>
      <c r="G42" s="6" t="s">
        <v>39</v>
      </c>
      <c r="H42" s="81" t="s">
        <v>13</v>
      </c>
      <c r="I42" s="84">
        <v>500</v>
      </c>
      <c r="J42" s="85">
        <v>500</v>
      </c>
    </row>
    <row r="43" spans="1:10" x14ac:dyDescent="0.25">
      <c r="A43" s="123">
        <v>41</v>
      </c>
      <c r="B43" s="14" t="s">
        <v>93</v>
      </c>
      <c r="C43" s="6" t="s">
        <v>90</v>
      </c>
      <c r="D43" s="41">
        <v>44663</v>
      </c>
      <c r="E43" s="41">
        <v>49521</v>
      </c>
      <c r="F43" s="18">
        <v>6.0199999999999997E-2</v>
      </c>
      <c r="G43" s="6" t="s">
        <v>91</v>
      </c>
      <c r="H43" s="81" t="s">
        <v>13</v>
      </c>
      <c r="I43" s="103">
        <f>4840000000/10000000</f>
        <v>484</v>
      </c>
      <c r="J43" s="103">
        <f>4840000000/10000000</f>
        <v>484</v>
      </c>
    </row>
    <row r="44" spans="1:10" x14ac:dyDescent="0.25">
      <c r="A44" s="123">
        <v>42</v>
      </c>
      <c r="B44" s="14" t="s">
        <v>93</v>
      </c>
      <c r="C44" s="6" t="s">
        <v>92</v>
      </c>
      <c r="D44" s="41">
        <v>44663</v>
      </c>
      <c r="E44" s="41">
        <v>49521</v>
      </c>
      <c r="F44" s="18">
        <v>6.0199999999999997E-2</v>
      </c>
      <c r="G44" s="6" t="s">
        <v>91</v>
      </c>
      <c r="H44" s="81" t="s">
        <v>13</v>
      </c>
      <c r="I44" s="103">
        <f>370000000/10000000</f>
        <v>37</v>
      </c>
      <c r="J44" s="93">
        <f>368150000/10000000</f>
        <v>36.814999999999998</v>
      </c>
    </row>
    <row r="45" spans="1:10" x14ac:dyDescent="0.25">
      <c r="A45" s="123">
        <v>43</v>
      </c>
      <c r="B45" s="14" t="s">
        <v>95</v>
      </c>
      <c r="C45" s="21" t="s">
        <v>94</v>
      </c>
      <c r="D45" s="20">
        <v>44722</v>
      </c>
      <c r="E45" s="20">
        <v>48375</v>
      </c>
      <c r="F45" s="54">
        <v>7.4999999999999997E-2</v>
      </c>
      <c r="G45" s="6" t="s">
        <v>9</v>
      </c>
      <c r="H45" s="81" t="s">
        <v>13</v>
      </c>
      <c r="I45" s="104">
        <v>1000</v>
      </c>
      <c r="J45" s="105">
        <v>1000</v>
      </c>
    </row>
    <row r="46" spans="1:10" ht="75" x14ac:dyDescent="0.25">
      <c r="A46" s="123">
        <v>44</v>
      </c>
      <c r="B46" s="14" t="s">
        <v>100</v>
      </c>
      <c r="C46" s="4" t="s">
        <v>96</v>
      </c>
      <c r="D46" s="9">
        <v>44764</v>
      </c>
      <c r="E46" s="9">
        <v>45495</v>
      </c>
      <c r="F46" s="53" t="s">
        <v>97</v>
      </c>
      <c r="G46" s="6" t="s">
        <v>9</v>
      </c>
      <c r="H46" s="81" t="s">
        <v>13</v>
      </c>
      <c r="I46" s="84">
        <v>200</v>
      </c>
      <c r="J46" s="85">
        <v>200</v>
      </c>
    </row>
    <row r="47" spans="1:10" x14ac:dyDescent="0.25">
      <c r="A47" s="123">
        <v>45</v>
      </c>
      <c r="B47" s="14" t="s">
        <v>100</v>
      </c>
      <c r="C47" s="4" t="s">
        <v>98</v>
      </c>
      <c r="D47" s="9">
        <v>44806</v>
      </c>
      <c r="E47" s="9">
        <v>45902</v>
      </c>
      <c r="F47" s="18">
        <v>7.5499999999999998E-2</v>
      </c>
      <c r="G47" s="6" t="s">
        <v>9</v>
      </c>
      <c r="H47" s="81" t="s">
        <v>13</v>
      </c>
      <c r="I47" s="84">
        <v>250</v>
      </c>
      <c r="J47" s="85">
        <v>250</v>
      </c>
    </row>
    <row r="48" spans="1:10" x14ac:dyDescent="0.25">
      <c r="A48" s="123">
        <v>46</v>
      </c>
      <c r="B48" s="14" t="s">
        <v>100</v>
      </c>
      <c r="C48" s="4" t="s">
        <v>99</v>
      </c>
      <c r="D48" s="9">
        <v>44811</v>
      </c>
      <c r="E48" s="9">
        <v>48829</v>
      </c>
      <c r="F48" s="53">
        <v>8.9300000000000004E-2</v>
      </c>
      <c r="G48" s="6" t="s">
        <v>9</v>
      </c>
      <c r="H48" s="81" t="s">
        <v>13</v>
      </c>
      <c r="I48" s="84">
        <v>500</v>
      </c>
      <c r="J48" s="85">
        <v>500</v>
      </c>
    </row>
    <row r="49" spans="1:10" ht="135" x14ac:dyDescent="0.25">
      <c r="A49" s="123">
        <v>47</v>
      </c>
      <c r="B49" s="15" t="s">
        <v>104</v>
      </c>
      <c r="C49" s="4" t="s">
        <v>101</v>
      </c>
      <c r="D49" s="9">
        <v>44734</v>
      </c>
      <c r="E49" s="9">
        <v>48387</v>
      </c>
      <c r="F49" s="18" t="s">
        <v>102</v>
      </c>
      <c r="G49" s="6" t="s">
        <v>39</v>
      </c>
      <c r="H49" s="37" t="s">
        <v>103</v>
      </c>
      <c r="I49" s="84">
        <v>350</v>
      </c>
      <c r="J49" s="85">
        <v>350</v>
      </c>
    </row>
    <row r="50" spans="1:10" x14ac:dyDescent="0.25">
      <c r="A50" s="123">
        <v>48</v>
      </c>
      <c r="B50" s="15" t="s">
        <v>111</v>
      </c>
      <c r="C50" s="4" t="s">
        <v>105</v>
      </c>
      <c r="D50" s="9">
        <v>44806</v>
      </c>
      <c r="E50" s="9">
        <v>45382</v>
      </c>
      <c r="F50" s="18" t="s">
        <v>106</v>
      </c>
      <c r="G50" s="6" t="s">
        <v>84</v>
      </c>
      <c r="H50" s="81" t="s">
        <v>13</v>
      </c>
      <c r="I50" s="84">
        <v>4</v>
      </c>
      <c r="J50" s="85">
        <v>4</v>
      </c>
    </row>
    <row r="51" spans="1:10" x14ac:dyDescent="0.25">
      <c r="A51" s="123">
        <v>49</v>
      </c>
      <c r="B51" s="15" t="s">
        <v>111</v>
      </c>
      <c r="C51" s="4" t="s">
        <v>107</v>
      </c>
      <c r="D51" s="9">
        <v>44806</v>
      </c>
      <c r="E51" s="9">
        <v>47573</v>
      </c>
      <c r="F51" s="18" t="s">
        <v>106</v>
      </c>
      <c r="G51" s="6" t="s">
        <v>84</v>
      </c>
      <c r="H51" s="37" t="s">
        <v>108</v>
      </c>
      <c r="I51" s="84">
        <v>40</v>
      </c>
      <c r="J51" s="85">
        <v>40</v>
      </c>
    </row>
    <row r="52" spans="1:10" x14ac:dyDescent="0.25">
      <c r="A52" s="123">
        <v>50</v>
      </c>
      <c r="B52" s="15" t="s">
        <v>111</v>
      </c>
      <c r="C52" s="4" t="s">
        <v>109</v>
      </c>
      <c r="D52" s="9">
        <v>44806</v>
      </c>
      <c r="E52" s="9">
        <v>45382</v>
      </c>
      <c r="F52" s="18" t="s">
        <v>106</v>
      </c>
      <c r="G52" s="6" t="s">
        <v>84</v>
      </c>
      <c r="H52" s="37" t="s">
        <v>108</v>
      </c>
      <c r="I52" s="84">
        <v>47.8</v>
      </c>
      <c r="J52" s="85">
        <v>47.8</v>
      </c>
    </row>
    <row r="53" spans="1:10" x14ac:dyDescent="0.25">
      <c r="A53" s="123">
        <v>51</v>
      </c>
      <c r="B53" s="15" t="s">
        <v>111</v>
      </c>
      <c r="C53" s="4" t="s">
        <v>110</v>
      </c>
      <c r="D53" s="9">
        <v>44806</v>
      </c>
      <c r="E53" s="9">
        <v>45747</v>
      </c>
      <c r="F53" s="18" t="s">
        <v>106</v>
      </c>
      <c r="G53" s="6" t="s">
        <v>84</v>
      </c>
      <c r="H53" s="37" t="s">
        <v>108</v>
      </c>
      <c r="I53" s="84">
        <v>8</v>
      </c>
      <c r="J53" s="85">
        <v>8</v>
      </c>
    </row>
    <row r="54" spans="1:10" x14ac:dyDescent="0.25">
      <c r="A54" s="123">
        <v>52</v>
      </c>
      <c r="B54" s="27" t="s">
        <v>112</v>
      </c>
      <c r="C54" s="118" t="s">
        <v>113</v>
      </c>
      <c r="D54" s="38">
        <v>44757</v>
      </c>
      <c r="E54" s="38">
        <v>48410</v>
      </c>
      <c r="F54" s="60">
        <v>0.09</v>
      </c>
      <c r="G54" s="56" t="s">
        <v>39</v>
      </c>
      <c r="H54" s="81" t="s">
        <v>13</v>
      </c>
      <c r="I54" s="106">
        <f>100000000/10000000</f>
        <v>10</v>
      </c>
      <c r="J54" s="107">
        <f>+I54</f>
        <v>10</v>
      </c>
    </row>
    <row r="55" spans="1:10" x14ac:dyDescent="0.25">
      <c r="A55" s="123">
        <v>53</v>
      </c>
      <c r="B55" s="27" t="s">
        <v>112</v>
      </c>
      <c r="C55" s="119" t="s">
        <v>114</v>
      </c>
      <c r="D55" s="38">
        <v>44768</v>
      </c>
      <c r="E55" s="38">
        <v>48421</v>
      </c>
      <c r="F55" s="60">
        <v>9.6500000000000002E-2</v>
      </c>
      <c r="G55" s="56" t="s">
        <v>39</v>
      </c>
      <c r="H55" s="81" t="s">
        <v>13</v>
      </c>
      <c r="I55" s="106">
        <f>1250000000/10000000</f>
        <v>125</v>
      </c>
      <c r="J55" s="106">
        <f>1250000000/10000000</f>
        <v>125</v>
      </c>
    </row>
    <row r="56" spans="1:10" x14ac:dyDescent="0.25">
      <c r="A56" s="123">
        <v>54</v>
      </c>
      <c r="B56" s="27" t="s">
        <v>112</v>
      </c>
      <c r="C56" s="118" t="s">
        <v>114</v>
      </c>
      <c r="D56" s="38">
        <v>44816</v>
      </c>
      <c r="E56" s="38">
        <v>48421</v>
      </c>
      <c r="F56" s="60">
        <v>9.6500000000000002E-2</v>
      </c>
      <c r="G56" s="56" t="s">
        <v>39</v>
      </c>
      <c r="H56" s="81" t="s">
        <v>13</v>
      </c>
      <c r="I56" s="106">
        <f>800000000/10000000</f>
        <v>80</v>
      </c>
      <c r="J56" s="106">
        <f>800000000/10000000</f>
        <v>80</v>
      </c>
    </row>
    <row r="57" spans="1:10" ht="30" x14ac:dyDescent="0.25">
      <c r="A57" s="123">
        <v>55</v>
      </c>
      <c r="B57" s="14" t="s">
        <v>115</v>
      </c>
      <c r="C57" s="4" t="s">
        <v>116</v>
      </c>
      <c r="D57" s="9">
        <v>44678</v>
      </c>
      <c r="E57" s="9">
        <v>45408</v>
      </c>
      <c r="F57" s="61">
        <v>6.2E-2</v>
      </c>
      <c r="G57" s="61" t="s">
        <v>117</v>
      </c>
      <c r="H57" s="81" t="s">
        <v>13</v>
      </c>
      <c r="I57" s="84">
        <v>500</v>
      </c>
      <c r="J57" s="85">
        <v>500</v>
      </c>
    </row>
    <row r="58" spans="1:10" ht="45" x14ac:dyDescent="0.25">
      <c r="A58" s="123">
        <v>56</v>
      </c>
      <c r="B58" s="14" t="s">
        <v>115</v>
      </c>
      <c r="C58" s="4" t="s">
        <v>118</v>
      </c>
      <c r="D58" s="9">
        <v>44718</v>
      </c>
      <c r="E58" s="9">
        <v>46178</v>
      </c>
      <c r="F58" s="61" t="s">
        <v>119</v>
      </c>
      <c r="G58" s="61" t="s">
        <v>81</v>
      </c>
      <c r="H58" s="81" t="s">
        <v>13</v>
      </c>
      <c r="I58" s="84">
        <v>400</v>
      </c>
      <c r="J58" s="85">
        <v>400</v>
      </c>
    </row>
    <row r="59" spans="1:10" ht="30" x14ac:dyDescent="0.25">
      <c r="A59" s="123">
        <v>57</v>
      </c>
      <c r="B59" s="14" t="s">
        <v>115</v>
      </c>
      <c r="C59" s="4" t="s">
        <v>120</v>
      </c>
      <c r="D59" s="9">
        <v>44799</v>
      </c>
      <c r="E59" s="9">
        <v>45895</v>
      </c>
      <c r="F59" s="61">
        <v>7.3999999999999996E-2</v>
      </c>
      <c r="G59" s="61" t="s">
        <v>117</v>
      </c>
      <c r="H59" s="81" t="s">
        <v>13</v>
      </c>
      <c r="I59" s="84">
        <v>500</v>
      </c>
      <c r="J59" s="85">
        <v>500</v>
      </c>
    </row>
    <row r="60" spans="1:10" x14ac:dyDescent="0.25">
      <c r="A60" s="123">
        <v>58</v>
      </c>
      <c r="B60" s="14" t="s">
        <v>125</v>
      </c>
      <c r="C60" s="4" t="s">
        <v>121</v>
      </c>
      <c r="D60" s="9">
        <v>44714</v>
      </c>
      <c r="E60" s="9">
        <v>47422</v>
      </c>
      <c r="F60" s="18">
        <v>8.9899999999999994E-2</v>
      </c>
      <c r="G60" s="6" t="s">
        <v>84</v>
      </c>
      <c r="H60" s="37" t="s">
        <v>122</v>
      </c>
      <c r="I60" s="84">
        <v>36</v>
      </c>
      <c r="J60" s="4">
        <v>36</v>
      </c>
    </row>
    <row r="61" spans="1:10" x14ac:dyDescent="0.25">
      <c r="A61" s="123">
        <v>59</v>
      </c>
      <c r="B61" s="14" t="s">
        <v>125</v>
      </c>
      <c r="C61" s="4" t="s">
        <v>123</v>
      </c>
      <c r="D61" s="9">
        <v>44714</v>
      </c>
      <c r="E61" s="9">
        <v>48883</v>
      </c>
      <c r="F61" s="18">
        <v>8.9899999999999994E-2</v>
      </c>
      <c r="G61" s="6" t="s">
        <v>84</v>
      </c>
      <c r="H61" s="37" t="s">
        <v>122</v>
      </c>
      <c r="I61" s="84">
        <v>61</v>
      </c>
      <c r="J61" s="4">
        <v>61</v>
      </c>
    </row>
    <row r="62" spans="1:10" x14ac:dyDescent="0.25">
      <c r="A62" s="123">
        <v>60</v>
      </c>
      <c r="B62" s="14" t="s">
        <v>125</v>
      </c>
      <c r="C62" s="4" t="s">
        <v>124</v>
      </c>
      <c r="D62" s="9">
        <v>44714</v>
      </c>
      <c r="E62" s="9">
        <v>45596</v>
      </c>
      <c r="F62" s="18">
        <v>8.9899999999999994E-2</v>
      </c>
      <c r="G62" s="6" t="s">
        <v>84</v>
      </c>
      <c r="H62" s="37" t="s">
        <v>122</v>
      </c>
      <c r="I62" s="84">
        <v>2.5</v>
      </c>
      <c r="J62" s="4">
        <v>2.5</v>
      </c>
    </row>
    <row r="63" spans="1:10" x14ac:dyDescent="0.25">
      <c r="A63" s="123">
        <v>61</v>
      </c>
      <c r="B63" s="14" t="s">
        <v>126</v>
      </c>
      <c r="C63" s="4" t="s">
        <v>127</v>
      </c>
      <c r="D63" s="9">
        <v>44735</v>
      </c>
      <c r="E63" s="9">
        <v>46561</v>
      </c>
      <c r="F63" s="18">
        <v>7.9000000000000001E-2</v>
      </c>
      <c r="G63" s="22" t="s">
        <v>9</v>
      </c>
      <c r="H63" s="81" t="s">
        <v>13</v>
      </c>
      <c r="I63" s="2">
        <v>1000</v>
      </c>
      <c r="J63" s="2">
        <v>1000</v>
      </c>
    </row>
    <row r="64" spans="1:10" x14ac:dyDescent="0.25">
      <c r="A64" s="123">
        <v>62</v>
      </c>
      <c r="B64" s="14" t="s">
        <v>126</v>
      </c>
      <c r="C64" s="4" t="s">
        <v>128</v>
      </c>
      <c r="D64" s="9">
        <v>44742</v>
      </c>
      <c r="E64" s="9">
        <v>45868</v>
      </c>
      <c r="F64" s="18">
        <v>7.6100000000000001E-2</v>
      </c>
      <c r="G64" s="22" t="s">
        <v>9</v>
      </c>
      <c r="H64" s="81" t="s">
        <v>13</v>
      </c>
      <c r="I64" s="2">
        <v>500</v>
      </c>
      <c r="J64" s="2">
        <v>500</v>
      </c>
    </row>
    <row r="65" spans="1:10" x14ac:dyDescent="0.25">
      <c r="A65" s="123">
        <v>63</v>
      </c>
      <c r="B65" s="14" t="s">
        <v>126</v>
      </c>
      <c r="C65" s="4" t="s">
        <v>129</v>
      </c>
      <c r="D65" s="9">
        <v>44750</v>
      </c>
      <c r="E65" s="9">
        <v>45344</v>
      </c>
      <c r="F65" s="18" t="s">
        <v>130</v>
      </c>
      <c r="G65" s="22" t="s">
        <v>9</v>
      </c>
      <c r="H65" s="81" t="s">
        <v>13</v>
      </c>
      <c r="I65" s="2">
        <v>800</v>
      </c>
      <c r="J65" s="2">
        <v>800</v>
      </c>
    </row>
    <row r="66" spans="1:10" x14ac:dyDescent="0.25">
      <c r="A66" s="123">
        <v>64</v>
      </c>
      <c r="B66" s="14" t="s">
        <v>126</v>
      </c>
      <c r="C66" s="4" t="s">
        <v>131</v>
      </c>
      <c r="D66" s="9">
        <v>44750</v>
      </c>
      <c r="E66" s="9">
        <v>48180</v>
      </c>
      <c r="F66" s="18" t="s">
        <v>132</v>
      </c>
      <c r="G66" s="22" t="s">
        <v>9</v>
      </c>
      <c r="H66" s="81" t="s">
        <v>13</v>
      </c>
      <c r="I66" s="2">
        <v>1350</v>
      </c>
      <c r="J66" s="2">
        <v>1350</v>
      </c>
    </row>
    <row r="67" spans="1:10" x14ac:dyDescent="0.25">
      <c r="A67" s="123">
        <v>65</v>
      </c>
      <c r="B67" s="14" t="s">
        <v>126</v>
      </c>
      <c r="C67" s="4" t="s">
        <v>133</v>
      </c>
      <c r="D67" s="9">
        <v>44757</v>
      </c>
      <c r="E67" s="9">
        <v>46561</v>
      </c>
      <c r="F67" s="18" t="s">
        <v>134</v>
      </c>
      <c r="G67" s="22" t="s">
        <v>9</v>
      </c>
      <c r="H67" s="81" t="s">
        <v>13</v>
      </c>
      <c r="I67" s="2">
        <v>1500</v>
      </c>
      <c r="J67" s="2">
        <v>1500</v>
      </c>
    </row>
    <row r="68" spans="1:10" x14ac:dyDescent="0.25">
      <c r="A68" s="123">
        <v>66</v>
      </c>
      <c r="B68" s="14" t="s">
        <v>126</v>
      </c>
      <c r="C68" s="4" t="s">
        <v>135</v>
      </c>
      <c r="D68" s="9">
        <v>44757</v>
      </c>
      <c r="E68" s="9">
        <v>45868</v>
      </c>
      <c r="F68" s="18" t="s">
        <v>136</v>
      </c>
      <c r="G68" s="22" t="s">
        <v>9</v>
      </c>
      <c r="H68" s="81" t="s">
        <v>13</v>
      </c>
      <c r="I68" s="2">
        <v>2500</v>
      </c>
      <c r="J68" s="2">
        <v>2500</v>
      </c>
    </row>
    <row r="69" spans="1:10" x14ac:dyDescent="0.25">
      <c r="A69" s="123">
        <v>67</v>
      </c>
      <c r="B69" s="14" t="s">
        <v>126</v>
      </c>
      <c r="C69" s="4" t="s">
        <v>137</v>
      </c>
      <c r="D69" s="9">
        <v>44776</v>
      </c>
      <c r="E69" s="9">
        <v>45246</v>
      </c>
      <c r="F69" s="18">
        <v>6.8974999999999995E-2</v>
      </c>
      <c r="G69" s="22" t="s">
        <v>9</v>
      </c>
      <c r="H69" s="81" t="s">
        <v>13</v>
      </c>
      <c r="I69" s="2">
        <v>2000</v>
      </c>
      <c r="J69" s="2">
        <v>2000</v>
      </c>
    </row>
    <row r="70" spans="1:10" x14ac:dyDescent="0.25">
      <c r="A70" s="123">
        <v>68</v>
      </c>
      <c r="B70" s="14" t="s">
        <v>126</v>
      </c>
      <c r="C70" s="4" t="s">
        <v>138</v>
      </c>
      <c r="D70" s="9">
        <v>44791</v>
      </c>
      <c r="E70" s="9">
        <v>48444</v>
      </c>
      <c r="F70" s="18">
        <v>7.85E-2</v>
      </c>
      <c r="G70" s="22" t="s">
        <v>9</v>
      </c>
      <c r="H70" s="81" t="s">
        <v>13</v>
      </c>
      <c r="I70" s="2">
        <v>1500</v>
      </c>
      <c r="J70" s="2">
        <v>1500</v>
      </c>
    </row>
    <row r="71" spans="1:10" x14ac:dyDescent="0.25">
      <c r="A71" s="123">
        <v>69</v>
      </c>
      <c r="B71" s="14" t="s">
        <v>126</v>
      </c>
      <c r="C71" s="4" t="s">
        <v>139</v>
      </c>
      <c r="D71" s="9">
        <v>44791</v>
      </c>
      <c r="E71" s="9">
        <v>45887</v>
      </c>
      <c r="F71" s="18">
        <v>7.3800000000000004E-2</v>
      </c>
      <c r="G71" s="22" t="s">
        <v>9</v>
      </c>
      <c r="H71" s="81" t="s">
        <v>13</v>
      </c>
      <c r="I71" s="2">
        <v>1500</v>
      </c>
      <c r="J71" s="2">
        <v>1500</v>
      </c>
    </row>
    <row r="72" spans="1:10" x14ac:dyDescent="0.25">
      <c r="A72" s="123">
        <v>70</v>
      </c>
      <c r="B72" s="14" t="s">
        <v>126</v>
      </c>
      <c r="C72" s="4" t="s">
        <v>140</v>
      </c>
      <c r="D72" s="9">
        <v>44798</v>
      </c>
      <c r="E72" s="9">
        <v>45496</v>
      </c>
      <c r="F72" s="18" t="s">
        <v>141</v>
      </c>
      <c r="G72" s="22" t="s">
        <v>9</v>
      </c>
      <c r="H72" s="81" t="s">
        <v>13</v>
      </c>
      <c r="I72" s="2">
        <v>310</v>
      </c>
      <c r="J72" s="2">
        <v>310</v>
      </c>
    </row>
    <row r="73" spans="1:10" x14ac:dyDescent="0.25">
      <c r="A73" s="123">
        <v>71</v>
      </c>
      <c r="B73" s="14" t="s">
        <v>126</v>
      </c>
      <c r="C73" s="4" t="s">
        <v>142</v>
      </c>
      <c r="D73" s="9">
        <v>44798</v>
      </c>
      <c r="E73" s="9">
        <v>48444</v>
      </c>
      <c r="F73" s="18" t="s">
        <v>143</v>
      </c>
      <c r="G73" s="22" t="s">
        <v>9</v>
      </c>
      <c r="H73" s="81" t="s">
        <v>13</v>
      </c>
      <c r="I73" s="2">
        <v>2000</v>
      </c>
      <c r="J73" s="2">
        <v>2000</v>
      </c>
    </row>
    <row r="74" spans="1:10" x14ac:dyDescent="0.25">
      <c r="A74" s="123">
        <v>72</v>
      </c>
      <c r="B74" s="17" t="s">
        <v>144</v>
      </c>
      <c r="C74" s="12" t="s">
        <v>145</v>
      </c>
      <c r="D74" s="35">
        <v>44714</v>
      </c>
      <c r="E74" s="35">
        <v>45813</v>
      </c>
      <c r="F74" s="62">
        <v>7.2</v>
      </c>
      <c r="G74" s="63" t="s">
        <v>9</v>
      </c>
      <c r="H74" s="81" t="s">
        <v>13</v>
      </c>
      <c r="I74" s="2">
        <v>1630</v>
      </c>
      <c r="J74" s="2">
        <v>1630</v>
      </c>
    </row>
    <row r="75" spans="1:10" x14ac:dyDescent="0.25">
      <c r="A75" s="123">
        <v>73</v>
      </c>
      <c r="B75" s="17" t="s">
        <v>144</v>
      </c>
      <c r="C75" s="12" t="s">
        <v>146</v>
      </c>
      <c r="D75" s="35">
        <v>44718</v>
      </c>
      <c r="E75" s="35">
        <v>46181</v>
      </c>
      <c r="F75" s="62">
        <v>7.32</v>
      </c>
      <c r="G75" s="63" t="s">
        <v>9</v>
      </c>
      <c r="H75" s="81" t="s">
        <v>13</v>
      </c>
      <c r="I75" s="2">
        <v>1080</v>
      </c>
      <c r="J75" s="2">
        <v>1080</v>
      </c>
    </row>
    <row r="76" spans="1:10" x14ac:dyDescent="0.25">
      <c r="A76" s="123">
        <v>74</v>
      </c>
      <c r="B76" s="17" t="s">
        <v>144</v>
      </c>
      <c r="C76" s="12" t="s">
        <v>147</v>
      </c>
      <c r="D76" s="35">
        <v>44783</v>
      </c>
      <c r="E76" s="35">
        <v>46099</v>
      </c>
      <c r="F76" s="62">
        <v>7.1</v>
      </c>
      <c r="G76" s="63" t="s">
        <v>9</v>
      </c>
      <c r="H76" s="81" t="s">
        <v>13</v>
      </c>
      <c r="I76" s="2">
        <v>2000</v>
      </c>
      <c r="J76" s="2">
        <v>2000</v>
      </c>
    </row>
    <row r="77" spans="1:10" x14ac:dyDescent="0.25">
      <c r="A77" s="123">
        <v>75</v>
      </c>
      <c r="B77" s="15" t="s">
        <v>148</v>
      </c>
      <c r="C77" s="3" t="s">
        <v>149</v>
      </c>
      <c r="D77" s="42">
        <v>44685</v>
      </c>
      <c r="E77" s="42">
        <v>45600</v>
      </c>
      <c r="F77" s="64">
        <v>0.08</v>
      </c>
      <c r="G77" s="6" t="s">
        <v>150</v>
      </c>
      <c r="H77" s="81" t="s">
        <v>13</v>
      </c>
      <c r="I77" s="2">
        <v>100</v>
      </c>
      <c r="J77" s="2">
        <v>100</v>
      </c>
    </row>
    <row r="78" spans="1:10" x14ac:dyDescent="0.25">
      <c r="A78" s="123">
        <v>76</v>
      </c>
      <c r="B78" s="15" t="s">
        <v>148</v>
      </c>
      <c r="C78" s="3" t="s">
        <v>151</v>
      </c>
      <c r="D78" s="42">
        <v>44705</v>
      </c>
      <c r="E78" s="42">
        <v>45436</v>
      </c>
      <c r="F78" s="64">
        <v>0.08</v>
      </c>
      <c r="G78" s="6" t="s">
        <v>150</v>
      </c>
      <c r="H78" s="81" t="s">
        <v>13</v>
      </c>
      <c r="I78" s="2">
        <v>100</v>
      </c>
      <c r="J78" s="2">
        <v>100</v>
      </c>
    </row>
    <row r="79" spans="1:10" x14ac:dyDescent="0.25">
      <c r="A79" s="123">
        <v>77</v>
      </c>
      <c r="B79" s="15" t="s">
        <v>148</v>
      </c>
      <c r="C79" s="3" t="s">
        <v>151</v>
      </c>
      <c r="D79" s="42">
        <v>44757</v>
      </c>
      <c r="E79" s="42">
        <v>45437</v>
      </c>
      <c r="F79" s="64">
        <v>0.08</v>
      </c>
      <c r="G79" s="6" t="s">
        <v>150</v>
      </c>
      <c r="H79" s="81" t="s">
        <v>13</v>
      </c>
      <c r="I79" s="2">
        <v>70</v>
      </c>
      <c r="J79" s="2">
        <v>70</v>
      </c>
    </row>
    <row r="80" spans="1:10" x14ac:dyDescent="0.25">
      <c r="A80" s="123">
        <v>78</v>
      </c>
      <c r="B80" s="15" t="s">
        <v>148</v>
      </c>
      <c r="C80" s="3" t="s">
        <v>151</v>
      </c>
      <c r="D80" s="42">
        <v>44775</v>
      </c>
      <c r="E80" s="42">
        <v>45438</v>
      </c>
      <c r="F80" s="64">
        <v>0.08</v>
      </c>
      <c r="G80" s="6" t="s">
        <v>150</v>
      </c>
      <c r="H80" s="81" t="s">
        <v>13</v>
      </c>
      <c r="I80" s="2">
        <v>75</v>
      </c>
      <c r="J80" s="2">
        <v>75</v>
      </c>
    </row>
    <row r="81" spans="1:10" x14ac:dyDescent="0.25">
      <c r="A81" s="123">
        <v>79</v>
      </c>
      <c r="B81" s="15" t="s">
        <v>148</v>
      </c>
      <c r="C81" s="3" t="s">
        <v>152</v>
      </c>
      <c r="D81" s="42">
        <v>44824</v>
      </c>
      <c r="E81" s="42">
        <v>45555</v>
      </c>
      <c r="F81" s="64">
        <v>0.08</v>
      </c>
      <c r="G81" s="6" t="s">
        <v>150</v>
      </c>
      <c r="H81" s="81" t="s">
        <v>13</v>
      </c>
      <c r="I81" s="2">
        <v>215</v>
      </c>
      <c r="J81" s="2">
        <v>215</v>
      </c>
    </row>
    <row r="82" spans="1:10" x14ac:dyDescent="0.25">
      <c r="A82" s="123">
        <v>80</v>
      </c>
      <c r="B82" s="15" t="s">
        <v>148</v>
      </c>
      <c r="C82" s="3" t="s">
        <v>153</v>
      </c>
      <c r="D82" s="42">
        <v>44827</v>
      </c>
      <c r="E82" s="42">
        <v>45800</v>
      </c>
      <c r="F82" s="64">
        <v>8.1000000000000003E-2</v>
      </c>
      <c r="G82" s="6" t="s">
        <v>150</v>
      </c>
      <c r="H82" s="81" t="s">
        <v>13</v>
      </c>
      <c r="I82" s="2">
        <v>50.3</v>
      </c>
      <c r="J82" s="2">
        <v>50.3</v>
      </c>
    </row>
    <row r="83" spans="1:10" ht="45" x14ac:dyDescent="0.25">
      <c r="A83" s="123">
        <v>81</v>
      </c>
      <c r="B83" s="30" t="s">
        <v>154</v>
      </c>
      <c r="C83" s="4" t="s">
        <v>155</v>
      </c>
      <c r="D83" s="9">
        <v>44680</v>
      </c>
      <c r="E83" s="9">
        <v>45411</v>
      </c>
      <c r="F83" s="65">
        <v>6.3100000000000003E-2</v>
      </c>
      <c r="G83" s="63" t="s">
        <v>168</v>
      </c>
      <c r="H83" s="81" t="s">
        <v>13</v>
      </c>
      <c r="I83" s="2">
        <v>175</v>
      </c>
      <c r="J83" s="2">
        <v>175</v>
      </c>
    </row>
    <row r="84" spans="1:10" ht="45" x14ac:dyDescent="0.25">
      <c r="A84" s="123">
        <v>82</v>
      </c>
      <c r="B84" s="30" t="s">
        <v>154</v>
      </c>
      <c r="C84" s="4" t="s">
        <v>157</v>
      </c>
      <c r="D84" s="9">
        <v>44680</v>
      </c>
      <c r="E84" s="9">
        <v>48333</v>
      </c>
      <c r="F84" s="65">
        <v>7.6499999999999999E-2</v>
      </c>
      <c r="G84" s="63" t="s">
        <v>168</v>
      </c>
      <c r="H84" s="81" t="s">
        <v>13</v>
      </c>
      <c r="I84" s="2">
        <v>181</v>
      </c>
      <c r="J84" s="2">
        <v>181</v>
      </c>
    </row>
    <row r="85" spans="1:10" ht="45" x14ac:dyDescent="0.25">
      <c r="A85" s="123">
        <v>83</v>
      </c>
      <c r="B85" s="30" t="s">
        <v>154</v>
      </c>
      <c r="C85" s="4" t="s">
        <v>158</v>
      </c>
      <c r="D85" s="9">
        <v>44691</v>
      </c>
      <c r="E85" s="9">
        <v>45786</v>
      </c>
      <c r="F85" s="65">
        <v>6.7000000000000004E-2</v>
      </c>
      <c r="G85" s="63" t="s">
        <v>168</v>
      </c>
      <c r="H85" s="81" t="s">
        <v>13</v>
      </c>
      <c r="I85" s="2">
        <v>200</v>
      </c>
      <c r="J85" s="2">
        <v>200</v>
      </c>
    </row>
    <row r="86" spans="1:10" ht="45" x14ac:dyDescent="0.25">
      <c r="A86" s="123">
        <v>84</v>
      </c>
      <c r="B86" s="30" t="s">
        <v>154</v>
      </c>
      <c r="C86" s="4" t="s">
        <v>159</v>
      </c>
      <c r="D86" s="9">
        <v>44713</v>
      </c>
      <c r="E86" s="9">
        <v>48366</v>
      </c>
      <c r="F86" s="65">
        <v>0.08</v>
      </c>
      <c r="G86" s="63" t="s">
        <v>168</v>
      </c>
      <c r="H86" s="81" t="s">
        <v>13</v>
      </c>
      <c r="I86" s="2">
        <v>250</v>
      </c>
      <c r="J86" s="2">
        <v>250</v>
      </c>
    </row>
    <row r="87" spans="1:10" ht="45" x14ac:dyDescent="0.25">
      <c r="A87" s="123">
        <v>85</v>
      </c>
      <c r="B87" s="30" t="s">
        <v>154</v>
      </c>
      <c r="C87" s="4" t="s">
        <v>160</v>
      </c>
      <c r="D87" s="9">
        <v>44713</v>
      </c>
      <c r="E87" s="9">
        <v>45443</v>
      </c>
      <c r="F87" s="65">
        <v>7.2999999999999995E-2</v>
      </c>
      <c r="G87" s="63" t="s">
        <v>168</v>
      </c>
      <c r="H87" s="81" t="s">
        <v>13</v>
      </c>
      <c r="I87" s="2">
        <v>425</v>
      </c>
      <c r="J87" s="2">
        <v>425</v>
      </c>
    </row>
    <row r="88" spans="1:10" ht="45" x14ac:dyDescent="0.25">
      <c r="A88" s="123">
        <v>86</v>
      </c>
      <c r="B88" s="30" t="s">
        <v>154</v>
      </c>
      <c r="C88" s="4" t="s">
        <v>161</v>
      </c>
      <c r="D88" s="9">
        <v>44742</v>
      </c>
      <c r="E88" s="9">
        <v>45198</v>
      </c>
      <c r="F88" s="65" t="s">
        <v>156</v>
      </c>
      <c r="G88" s="63" t="s">
        <v>168</v>
      </c>
      <c r="H88" s="81" t="s">
        <v>13</v>
      </c>
      <c r="I88" s="2">
        <v>81.5</v>
      </c>
      <c r="J88" s="2">
        <v>81.5</v>
      </c>
    </row>
    <row r="89" spans="1:10" ht="45" x14ac:dyDescent="0.25">
      <c r="A89" s="123">
        <v>87</v>
      </c>
      <c r="B89" s="30" t="s">
        <v>154</v>
      </c>
      <c r="C89" s="4" t="s">
        <v>162</v>
      </c>
      <c r="D89" s="9">
        <v>44742</v>
      </c>
      <c r="E89" s="9">
        <v>45863</v>
      </c>
      <c r="F89" s="65">
        <v>7.7499999999999999E-2</v>
      </c>
      <c r="G89" s="63" t="s">
        <v>168</v>
      </c>
      <c r="H89" s="81" t="s">
        <v>13</v>
      </c>
      <c r="I89" s="2">
        <v>250</v>
      </c>
      <c r="J89" s="2">
        <v>250</v>
      </c>
    </row>
    <row r="90" spans="1:10" ht="45" x14ac:dyDescent="0.25">
      <c r="A90" s="123">
        <v>88</v>
      </c>
      <c r="B90" s="30" t="s">
        <v>154</v>
      </c>
      <c r="C90" s="4" t="s">
        <v>163</v>
      </c>
      <c r="D90" s="9">
        <v>44768</v>
      </c>
      <c r="E90" s="9">
        <v>45910</v>
      </c>
      <c r="F90" s="65" t="s">
        <v>156</v>
      </c>
      <c r="G90" s="63" t="s">
        <v>168</v>
      </c>
      <c r="H90" s="81" t="s">
        <v>13</v>
      </c>
      <c r="I90" s="2">
        <v>150</v>
      </c>
      <c r="J90" s="2">
        <v>150</v>
      </c>
    </row>
    <row r="91" spans="1:10" ht="45" x14ac:dyDescent="0.25">
      <c r="A91" s="123">
        <v>89</v>
      </c>
      <c r="B91" s="30" t="s">
        <v>154</v>
      </c>
      <c r="C91" s="4" t="s">
        <v>164</v>
      </c>
      <c r="D91" s="9">
        <v>44768</v>
      </c>
      <c r="E91" s="9">
        <v>46594</v>
      </c>
      <c r="F91" s="65">
        <v>7.8899999999999998E-2</v>
      </c>
      <c r="G91" s="63" t="s">
        <v>168</v>
      </c>
      <c r="H91" s="81" t="s">
        <v>13</v>
      </c>
      <c r="I91" s="2">
        <v>475</v>
      </c>
      <c r="J91" s="2">
        <v>475</v>
      </c>
    </row>
    <row r="92" spans="1:10" ht="45" x14ac:dyDescent="0.25">
      <c r="A92" s="123">
        <v>90</v>
      </c>
      <c r="B92" s="30" t="s">
        <v>154</v>
      </c>
      <c r="C92" s="4" t="s">
        <v>162</v>
      </c>
      <c r="D92" s="9">
        <v>44776</v>
      </c>
      <c r="E92" s="9">
        <v>45863</v>
      </c>
      <c r="F92" s="65">
        <v>7.7499999999999999E-2</v>
      </c>
      <c r="G92" s="63" t="s">
        <v>168</v>
      </c>
      <c r="H92" s="81" t="s">
        <v>13</v>
      </c>
      <c r="I92" s="2">
        <v>325</v>
      </c>
      <c r="J92" s="2">
        <v>325</v>
      </c>
    </row>
    <row r="93" spans="1:10" ht="45" x14ac:dyDescent="0.25">
      <c r="A93" s="123">
        <v>91</v>
      </c>
      <c r="B93" s="30" t="s">
        <v>154</v>
      </c>
      <c r="C93" s="4" t="s">
        <v>165</v>
      </c>
      <c r="D93" s="9">
        <v>44785</v>
      </c>
      <c r="E93" s="9">
        <v>48438</v>
      </c>
      <c r="F93" s="65">
        <v>7.9500000000000001E-2</v>
      </c>
      <c r="G93" s="63" t="s">
        <v>168</v>
      </c>
      <c r="H93" s="81" t="s">
        <v>13</v>
      </c>
      <c r="I93" s="2">
        <v>187.5</v>
      </c>
      <c r="J93" s="2">
        <v>187.5</v>
      </c>
    </row>
    <row r="94" spans="1:10" ht="45" x14ac:dyDescent="0.25">
      <c r="A94" s="123">
        <v>92</v>
      </c>
      <c r="B94" s="30" t="s">
        <v>154</v>
      </c>
      <c r="C94" s="4" t="s">
        <v>166</v>
      </c>
      <c r="D94" s="9">
        <v>44796</v>
      </c>
      <c r="E94" s="9">
        <v>45560</v>
      </c>
      <c r="F94" s="65" t="s">
        <v>156</v>
      </c>
      <c r="G94" s="63" t="s">
        <v>168</v>
      </c>
      <c r="H94" s="81" t="s">
        <v>13</v>
      </c>
      <c r="I94" s="2">
        <v>164</v>
      </c>
      <c r="J94" s="2">
        <v>164</v>
      </c>
    </row>
    <row r="95" spans="1:10" ht="45" x14ac:dyDescent="0.25">
      <c r="A95" s="123">
        <v>93</v>
      </c>
      <c r="B95" s="30" t="s">
        <v>154</v>
      </c>
      <c r="C95" s="4" t="s">
        <v>164</v>
      </c>
      <c r="D95" s="9">
        <v>44796</v>
      </c>
      <c r="E95" s="9">
        <v>46594</v>
      </c>
      <c r="F95" s="65">
        <v>7.8899999999999998E-2</v>
      </c>
      <c r="G95" s="63" t="s">
        <v>168</v>
      </c>
      <c r="H95" s="81" t="s">
        <v>13</v>
      </c>
      <c r="I95" s="2">
        <v>250</v>
      </c>
      <c r="J95" s="2">
        <v>250</v>
      </c>
    </row>
    <row r="96" spans="1:10" ht="45" x14ac:dyDescent="0.25">
      <c r="A96" s="123">
        <v>94</v>
      </c>
      <c r="B96" s="30" t="s">
        <v>154</v>
      </c>
      <c r="C96" s="4" t="s">
        <v>162</v>
      </c>
      <c r="D96" s="9">
        <v>44796</v>
      </c>
      <c r="E96" s="9">
        <v>45863</v>
      </c>
      <c r="F96" s="65">
        <v>7.7499999999999999E-2</v>
      </c>
      <c r="G96" s="63" t="s">
        <v>168</v>
      </c>
      <c r="H96" s="81" t="s">
        <v>13</v>
      </c>
      <c r="I96" s="2">
        <v>225</v>
      </c>
      <c r="J96" s="2">
        <v>225</v>
      </c>
    </row>
    <row r="97" spans="1:10" ht="45" x14ac:dyDescent="0.25">
      <c r="A97" s="123">
        <v>95</v>
      </c>
      <c r="B97" s="30" t="s">
        <v>154</v>
      </c>
      <c r="C97" s="4" t="s">
        <v>167</v>
      </c>
      <c r="D97" s="9">
        <v>44811</v>
      </c>
      <c r="E97" s="9">
        <v>46637</v>
      </c>
      <c r="F97" s="65">
        <v>7.6799999999999993E-2</v>
      </c>
      <c r="G97" s="63" t="s">
        <v>168</v>
      </c>
      <c r="H97" s="81" t="s">
        <v>13</v>
      </c>
      <c r="I97" s="2">
        <v>206</v>
      </c>
      <c r="J97" s="2">
        <v>206</v>
      </c>
    </row>
    <row r="98" spans="1:10" ht="75" x14ac:dyDescent="0.25">
      <c r="A98" s="123">
        <v>96</v>
      </c>
      <c r="B98" s="30" t="s">
        <v>154</v>
      </c>
      <c r="C98" s="4" t="s">
        <v>169</v>
      </c>
      <c r="D98" s="9">
        <v>44823</v>
      </c>
      <c r="E98" s="9">
        <v>45888</v>
      </c>
      <c r="F98" s="65" t="s">
        <v>170</v>
      </c>
      <c r="G98" s="6" t="s">
        <v>171</v>
      </c>
      <c r="H98" s="81" t="s">
        <v>13</v>
      </c>
      <c r="I98" s="2">
        <v>43</v>
      </c>
      <c r="J98" s="2">
        <v>43</v>
      </c>
    </row>
    <row r="99" spans="1:10" x14ac:dyDescent="0.25">
      <c r="A99" s="123">
        <v>97</v>
      </c>
      <c r="B99" s="14" t="s">
        <v>172</v>
      </c>
      <c r="C99" s="5" t="s">
        <v>173</v>
      </c>
      <c r="D99" s="35">
        <v>44803</v>
      </c>
      <c r="E99" s="35">
        <v>46262</v>
      </c>
      <c r="F99" s="53" t="s">
        <v>174</v>
      </c>
      <c r="G99" s="6" t="s">
        <v>150</v>
      </c>
      <c r="H99" s="81" t="s">
        <v>13</v>
      </c>
      <c r="I99" s="2">
        <v>600</v>
      </c>
      <c r="J99" s="110">
        <f>8313294000/10000000</f>
        <v>831.32939999999996</v>
      </c>
    </row>
    <row r="100" spans="1:10" x14ac:dyDescent="0.25">
      <c r="A100" s="123">
        <v>98</v>
      </c>
      <c r="B100" s="15" t="s">
        <v>175</v>
      </c>
      <c r="C100" s="7" t="s">
        <v>176</v>
      </c>
      <c r="D100" s="36">
        <v>44803</v>
      </c>
      <c r="E100" s="36">
        <v>46262</v>
      </c>
      <c r="F100" s="53" t="s">
        <v>174</v>
      </c>
      <c r="G100" s="6" t="s">
        <v>150</v>
      </c>
      <c r="H100" s="81" t="s">
        <v>13</v>
      </c>
      <c r="I100" s="2">
        <v>700</v>
      </c>
      <c r="J100" s="111">
        <f>9663164000/10000000</f>
        <v>966.31640000000004</v>
      </c>
    </row>
    <row r="101" spans="1:10" x14ac:dyDescent="0.25">
      <c r="A101" s="123">
        <v>99</v>
      </c>
      <c r="B101" s="14" t="s">
        <v>177</v>
      </c>
      <c r="C101" s="4" t="s">
        <v>178</v>
      </c>
      <c r="D101" s="9">
        <v>44754</v>
      </c>
      <c r="E101" s="9">
        <v>45312</v>
      </c>
      <c r="F101" s="18">
        <v>7.3999999999999996E-2</v>
      </c>
      <c r="G101" s="6" t="s">
        <v>39</v>
      </c>
      <c r="H101" s="81" t="s">
        <v>13</v>
      </c>
      <c r="I101" s="4">
        <v>325</v>
      </c>
      <c r="J101" s="4">
        <v>325</v>
      </c>
    </row>
    <row r="102" spans="1:10" x14ac:dyDescent="0.25">
      <c r="A102" s="123">
        <v>100</v>
      </c>
      <c r="B102" s="14" t="s">
        <v>177</v>
      </c>
      <c r="C102" s="4" t="s">
        <v>179</v>
      </c>
      <c r="D102" s="9">
        <v>44754</v>
      </c>
      <c r="E102" s="9">
        <v>45495</v>
      </c>
      <c r="F102" s="18">
        <v>7.3999999999999996E-2</v>
      </c>
      <c r="G102" s="6" t="s">
        <v>39</v>
      </c>
      <c r="H102" s="37">
        <v>45313</v>
      </c>
      <c r="I102" s="4">
        <v>300</v>
      </c>
      <c r="J102" s="4">
        <v>300</v>
      </c>
    </row>
    <row r="103" spans="1:10" x14ac:dyDescent="0.25">
      <c r="A103" s="123">
        <v>101</v>
      </c>
      <c r="B103" s="14" t="s">
        <v>177</v>
      </c>
      <c r="C103" s="4" t="s">
        <v>180</v>
      </c>
      <c r="D103" s="9">
        <v>44754</v>
      </c>
      <c r="E103" s="9">
        <v>45860</v>
      </c>
      <c r="F103" s="18">
        <v>7.6499999999999999E-2</v>
      </c>
      <c r="G103" s="6" t="s">
        <v>39</v>
      </c>
      <c r="H103" s="37">
        <v>45495</v>
      </c>
      <c r="I103" s="4">
        <v>300</v>
      </c>
      <c r="J103" s="4">
        <v>300</v>
      </c>
    </row>
    <row r="104" spans="1:10" x14ac:dyDescent="0.25">
      <c r="A104" s="123">
        <v>102</v>
      </c>
      <c r="B104" s="14" t="s">
        <v>183</v>
      </c>
      <c r="C104" s="6" t="s">
        <v>181</v>
      </c>
      <c r="D104" s="37">
        <v>44712</v>
      </c>
      <c r="E104" s="37">
        <v>46538</v>
      </c>
      <c r="F104" s="18">
        <v>8.0500000000000002E-2</v>
      </c>
      <c r="G104" s="6" t="s">
        <v>182</v>
      </c>
      <c r="H104" s="81" t="s">
        <v>13</v>
      </c>
      <c r="I104" s="108">
        <v>1000</v>
      </c>
      <c r="J104" s="108">
        <v>1000</v>
      </c>
    </row>
    <row r="105" spans="1:10" x14ac:dyDescent="0.25">
      <c r="A105" s="123">
        <v>103</v>
      </c>
      <c r="B105" s="17" t="s">
        <v>184</v>
      </c>
      <c r="C105" s="12" t="s">
        <v>185</v>
      </c>
      <c r="D105" s="43">
        <v>44820</v>
      </c>
      <c r="E105" s="9">
        <v>45930</v>
      </c>
      <c r="F105" s="53">
        <v>7.7499999999999999E-2</v>
      </c>
      <c r="G105" s="6" t="s">
        <v>39</v>
      </c>
      <c r="H105" s="81" t="s">
        <v>13</v>
      </c>
      <c r="I105" s="12">
        <v>240</v>
      </c>
      <c r="J105" s="12">
        <v>240</v>
      </c>
    </row>
    <row r="106" spans="1:10" ht="30" x14ac:dyDescent="0.25">
      <c r="A106" s="123">
        <v>104</v>
      </c>
      <c r="B106" s="17" t="s">
        <v>184</v>
      </c>
      <c r="C106" s="12" t="s">
        <v>186</v>
      </c>
      <c r="D106" s="43">
        <v>44824</v>
      </c>
      <c r="E106" s="43">
        <v>45981</v>
      </c>
      <c r="F106" s="23" t="s">
        <v>187</v>
      </c>
      <c r="G106" s="6" t="s">
        <v>39</v>
      </c>
      <c r="H106" s="81" t="s">
        <v>13</v>
      </c>
      <c r="I106" s="12">
        <v>500</v>
      </c>
      <c r="J106" s="12">
        <v>500</v>
      </c>
    </row>
    <row r="107" spans="1:10" ht="30" x14ac:dyDescent="0.25">
      <c r="A107" s="123">
        <v>105</v>
      </c>
      <c r="B107" s="14" t="s">
        <v>200</v>
      </c>
      <c r="C107" s="12" t="s">
        <v>188</v>
      </c>
      <c r="D107" s="44">
        <v>44679</v>
      </c>
      <c r="E107" s="45">
        <v>46505</v>
      </c>
      <c r="F107" s="66">
        <v>7.4999999999999997E-2</v>
      </c>
      <c r="G107" s="23" t="s">
        <v>189</v>
      </c>
      <c r="H107" s="6" t="s">
        <v>13</v>
      </c>
      <c r="I107" s="12">
        <v>275</v>
      </c>
      <c r="J107" s="12">
        <v>275</v>
      </c>
    </row>
    <row r="108" spans="1:10" ht="30" x14ac:dyDescent="0.25">
      <c r="A108" s="123">
        <v>106</v>
      </c>
      <c r="B108" s="14" t="s">
        <v>200</v>
      </c>
      <c r="C108" s="12" t="s">
        <v>190</v>
      </c>
      <c r="D108" s="44">
        <v>44679</v>
      </c>
      <c r="E108" s="45">
        <v>46140</v>
      </c>
      <c r="F108" s="66">
        <v>7.3200000000000001E-2</v>
      </c>
      <c r="G108" s="23" t="s">
        <v>189</v>
      </c>
      <c r="H108" s="6" t="s">
        <v>13</v>
      </c>
      <c r="I108" s="12">
        <v>700</v>
      </c>
      <c r="J108" s="12">
        <v>700</v>
      </c>
    </row>
    <row r="109" spans="1:10" ht="30" x14ac:dyDescent="0.25">
      <c r="A109" s="123">
        <v>107</v>
      </c>
      <c r="B109" s="14" t="s">
        <v>200</v>
      </c>
      <c r="C109" s="12" t="s">
        <v>191</v>
      </c>
      <c r="D109" s="44">
        <v>44699</v>
      </c>
      <c r="E109" s="45">
        <v>46525</v>
      </c>
      <c r="F109" s="66">
        <v>7.9500000000000001E-2</v>
      </c>
      <c r="G109" s="23" t="s">
        <v>189</v>
      </c>
      <c r="H109" s="6" t="s">
        <v>13</v>
      </c>
      <c r="I109" s="12">
        <v>350</v>
      </c>
      <c r="J109" s="12">
        <v>350</v>
      </c>
    </row>
    <row r="110" spans="1:10" ht="30" x14ac:dyDescent="0.25">
      <c r="A110" s="123">
        <v>108</v>
      </c>
      <c r="B110" s="14" t="s">
        <v>200</v>
      </c>
      <c r="C110" s="12" t="s">
        <v>192</v>
      </c>
      <c r="D110" s="44">
        <v>44711</v>
      </c>
      <c r="E110" s="45">
        <v>48365</v>
      </c>
      <c r="F110" s="66">
        <v>9.1999999999999998E-2</v>
      </c>
      <c r="G110" s="23" t="s">
        <v>189</v>
      </c>
      <c r="H110" s="6" t="s">
        <v>193</v>
      </c>
      <c r="I110" s="12">
        <v>45</v>
      </c>
      <c r="J110" s="12">
        <v>45</v>
      </c>
    </row>
    <row r="111" spans="1:10" ht="30" x14ac:dyDescent="0.25">
      <c r="A111" s="123">
        <v>109</v>
      </c>
      <c r="B111" s="14" t="s">
        <v>200</v>
      </c>
      <c r="C111" s="12" t="s">
        <v>191</v>
      </c>
      <c r="D111" s="44">
        <v>44728</v>
      </c>
      <c r="E111" s="45">
        <v>46525</v>
      </c>
      <c r="F111" s="66">
        <v>7.9500000000000001E-2</v>
      </c>
      <c r="G111" s="23" t="s">
        <v>189</v>
      </c>
      <c r="H111" s="6" t="s">
        <v>13</v>
      </c>
      <c r="I111" s="12">
        <v>105</v>
      </c>
      <c r="J111" s="12">
        <v>105</v>
      </c>
    </row>
    <row r="112" spans="1:10" x14ac:dyDescent="0.25">
      <c r="A112" s="123">
        <v>110</v>
      </c>
      <c r="B112" s="14" t="s">
        <v>200</v>
      </c>
      <c r="C112" s="12" t="s">
        <v>194</v>
      </c>
      <c r="D112" s="44">
        <v>44741</v>
      </c>
      <c r="E112" s="45">
        <v>45838</v>
      </c>
      <c r="F112" s="66">
        <v>7.9000000000000001E-2</v>
      </c>
      <c r="G112" s="23" t="s">
        <v>26</v>
      </c>
      <c r="H112" s="6" t="s">
        <v>13</v>
      </c>
      <c r="I112" s="12">
        <v>500</v>
      </c>
      <c r="J112" s="12">
        <v>500</v>
      </c>
    </row>
    <row r="113" spans="1:10" ht="75" x14ac:dyDescent="0.25">
      <c r="A113" s="123">
        <v>111</v>
      </c>
      <c r="B113" s="14" t="s">
        <v>200</v>
      </c>
      <c r="C113" s="12" t="s">
        <v>195</v>
      </c>
      <c r="D113" s="44">
        <v>44756</v>
      </c>
      <c r="E113" s="45">
        <v>46036</v>
      </c>
      <c r="F113" s="66">
        <v>7.9216999999999996E-2</v>
      </c>
      <c r="G113" s="23" t="s">
        <v>196</v>
      </c>
      <c r="H113" s="6" t="s">
        <v>13</v>
      </c>
      <c r="I113" s="12">
        <v>800</v>
      </c>
      <c r="J113" s="12">
        <v>800</v>
      </c>
    </row>
    <row r="114" spans="1:10" ht="30" x14ac:dyDescent="0.25">
      <c r="A114" s="123">
        <v>112</v>
      </c>
      <c r="B114" s="14" t="s">
        <v>200</v>
      </c>
      <c r="C114" s="12" t="s">
        <v>197</v>
      </c>
      <c r="D114" s="44">
        <v>44791</v>
      </c>
      <c r="E114" s="45">
        <v>45504</v>
      </c>
      <c r="F114" s="66">
        <v>7.3800000000000004E-2</v>
      </c>
      <c r="G114" s="23" t="s">
        <v>189</v>
      </c>
      <c r="H114" s="6" t="s">
        <v>13</v>
      </c>
      <c r="I114" s="12">
        <v>1000</v>
      </c>
      <c r="J114" s="12">
        <v>1000</v>
      </c>
    </row>
    <row r="115" spans="1:10" ht="30" x14ac:dyDescent="0.25">
      <c r="A115" s="123">
        <v>113</v>
      </c>
      <c r="B115" s="14" t="s">
        <v>200</v>
      </c>
      <c r="C115" s="12" t="s">
        <v>198</v>
      </c>
      <c r="D115" s="44">
        <v>44802</v>
      </c>
      <c r="E115" s="45">
        <v>45349</v>
      </c>
      <c r="F115" s="66">
        <v>7.3075000000000001E-2</v>
      </c>
      <c r="G115" s="23" t="s">
        <v>189</v>
      </c>
      <c r="H115" s="6" t="s">
        <v>13</v>
      </c>
      <c r="I115" s="12">
        <v>320</v>
      </c>
      <c r="J115" s="12">
        <v>320</v>
      </c>
    </row>
    <row r="116" spans="1:10" ht="30" x14ac:dyDescent="0.25">
      <c r="A116" s="123">
        <v>114</v>
      </c>
      <c r="B116" s="14" t="s">
        <v>200</v>
      </c>
      <c r="C116" s="12" t="s">
        <v>199</v>
      </c>
      <c r="D116" s="44">
        <v>44823</v>
      </c>
      <c r="E116" s="45">
        <v>45590</v>
      </c>
      <c r="F116" s="66">
        <v>6.8000000000000005E-2</v>
      </c>
      <c r="G116" s="23" t="s">
        <v>189</v>
      </c>
      <c r="H116" s="6" t="s">
        <v>13</v>
      </c>
      <c r="I116" s="12">
        <v>200</v>
      </c>
      <c r="J116" s="12">
        <v>200</v>
      </c>
    </row>
    <row r="117" spans="1:10" ht="213" x14ac:dyDescent="0.25">
      <c r="A117" s="123">
        <v>115</v>
      </c>
      <c r="B117" s="14" t="s">
        <v>201</v>
      </c>
      <c r="C117" s="4" t="s">
        <v>202</v>
      </c>
      <c r="D117" s="9">
        <v>44656</v>
      </c>
      <c r="E117" s="9">
        <v>48309</v>
      </c>
      <c r="F117" s="6" t="s">
        <v>203</v>
      </c>
      <c r="G117" s="6" t="s">
        <v>9</v>
      </c>
      <c r="H117" s="23" t="s">
        <v>354</v>
      </c>
      <c r="I117" s="4">
        <v>125</v>
      </c>
      <c r="J117" s="4">
        <v>125</v>
      </c>
    </row>
    <row r="118" spans="1:10" x14ac:dyDescent="0.25">
      <c r="A118" s="123">
        <v>116</v>
      </c>
      <c r="B118" s="14" t="s">
        <v>213</v>
      </c>
      <c r="C118" s="21" t="s">
        <v>204</v>
      </c>
      <c r="D118" s="20">
        <v>44656</v>
      </c>
      <c r="E118" s="20">
        <v>45362</v>
      </c>
      <c r="F118" s="22">
        <v>6.2</v>
      </c>
      <c r="G118" s="22" t="s">
        <v>22</v>
      </c>
      <c r="H118" s="6" t="s">
        <v>13</v>
      </c>
      <c r="I118" s="21">
        <v>150</v>
      </c>
      <c r="J118" s="21">
        <v>150</v>
      </c>
    </row>
    <row r="119" spans="1:10" x14ac:dyDescent="0.25">
      <c r="A119" s="123">
        <v>117</v>
      </c>
      <c r="B119" s="14" t="s">
        <v>213</v>
      </c>
      <c r="C119" s="21" t="s">
        <v>205</v>
      </c>
      <c r="D119" s="20">
        <v>44656</v>
      </c>
      <c r="E119" s="20">
        <v>45727</v>
      </c>
      <c r="F119" s="22">
        <v>6.7</v>
      </c>
      <c r="G119" s="22" t="s">
        <v>22</v>
      </c>
      <c r="H119" s="6" t="s">
        <v>13</v>
      </c>
      <c r="I119" s="21">
        <v>150</v>
      </c>
      <c r="J119" s="21">
        <v>150</v>
      </c>
    </row>
    <row r="120" spans="1:10" x14ac:dyDescent="0.25">
      <c r="A120" s="123">
        <v>118</v>
      </c>
      <c r="B120" s="14" t="s">
        <v>213</v>
      </c>
      <c r="C120" s="21" t="s">
        <v>206</v>
      </c>
      <c r="D120" s="20">
        <v>44656</v>
      </c>
      <c r="E120" s="20">
        <v>46092</v>
      </c>
      <c r="F120" s="22">
        <v>7.1</v>
      </c>
      <c r="G120" s="22" t="s">
        <v>22</v>
      </c>
      <c r="H120" s="6" t="s">
        <v>13</v>
      </c>
      <c r="I120" s="21">
        <v>150</v>
      </c>
      <c r="J120" s="21">
        <v>150</v>
      </c>
    </row>
    <row r="121" spans="1:10" x14ac:dyDescent="0.25">
      <c r="A121" s="123">
        <v>119</v>
      </c>
      <c r="B121" s="14" t="s">
        <v>213</v>
      </c>
      <c r="C121" s="21" t="s">
        <v>207</v>
      </c>
      <c r="D121" s="20">
        <v>44656</v>
      </c>
      <c r="E121" s="20">
        <v>46457</v>
      </c>
      <c r="F121" s="22">
        <v>7.45</v>
      </c>
      <c r="G121" s="22" t="s">
        <v>22</v>
      </c>
      <c r="H121" s="6" t="s">
        <v>13</v>
      </c>
      <c r="I121" s="21">
        <v>150</v>
      </c>
      <c r="J121" s="21">
        <v>150</v>
      </c>
    </row>
    <row r="122" spans="1:10" x14ac:dyDescent="0.25">
      <c r="A122" s="123">
        <v>120</v>
      </c>
      <c r="B122" s="14" t="s">
        <v>213</v>
      </c>
      <c r="C122" s="21" t="s">
        <v>208</v>
      </c>
      <c r="D122" s="20">
        <v>44680</v>
      </c>
      <c r="E122" s="20">
        <v>46506</v>
      </c>
      <c r="F122" s="22">
        <v>7.45</v>
      </c>
      <c r="G122" s="22" t="s">
        <v>22</v>
      </c>
      <c r="H122" s="6" t="s">
        <v>13</v>
      </c>
      <c r="I122" s="21">
        <v>300</v>
      </c>
      <c r="J122" s="21">
        <v>300</v>
      </c>
    </row>
    <row r="123" spans="1:10" x14ac:dyDescent="0.25">
      <c r="A123" s="123">
        <v>121</v>
      </c>
      <c r="B123" s="14" t="s">
        <v>213</v>
      </c>
      <c r="C123" s="21" t="s">
        <v>209</v>
      </c>
      <c r="D123" s="20">
        <v>44680</v>
      </c>
      <c r="E123" s="20">
        <v>48333</v>
      </c>
      <c r="F123" s="22">
        <v>8.0500000000000007</v>
      </c>
      <c r="G123" s="22" t="s">
        <v>22</v>
      </c>
      <c r="H123" s="6" t="s">
        <v>13</v>
      </c>
      <c r="I123" s="21">
        <v>300</v>
      </c>
      <c r="J123" s="21">
        <v>300</v>
      </c>
    </row>
    <row r="124" spans="1:10" x14ac:dyDescent="0.25">
      <c r="A124" s="123">
        <v>122</v>
      </c>
      <c r="B124" s="14" t="s">
        <v>213</v>
      </c>
      <c r="C124" s="21" t="s">
        <v>361</v>
      </c>
      <c r="D124" s="20">
        <v>44714</v>
      </c>
      <c r="E124" s="20">
        <v>46540</v>
      </c>
      <c r="F124" s="67">
        <v>8.3000000000000007</v>
      </c>
      <c r="G124" s="22" t="s">
        <v>22</v>
      </c>
      <c r="H124" s="6" t="s">
        <v>13</v>
      </c>
      <c r="I124" s="21">
        <v>50</v>
      </c>
      <c r="J124" s="21">
        <v>50</v>
      </c>
    </row>
    <row r="125" spans="1:10" x14ac:dyDescent="0.25">
      <c r="A125" s="123">
        <v>123</v>
      </c>
      <c r="B125" s="14" t="s">
        <v>213</v>
      </c>
      <c r="C125" s="21" t="s">
        <v>210</v>
      </c>
      <c r="D125" s="20">
        <v>44714</v>
      </c>
      <c r="E125" s="20">
        <v>46906</v>
      </c>
      <c r="F125" s="67">
        <v>8.35</v>
      </c>
      <c r="G125" s="22" t="s">
        <v>22</v>
      </c>
      <c r="H125" s="6" t="s">
        <v>13</v>
      </c>
      <c r="I125" s="21">
        <v>50</v>
      </c>
      <c r="J125" s="21">
        <v>50</v>
      </c>
    </row>
    <row r="126" spans="1:10" x14ac:dyDescent="0.25">
      <c r="A126" s="123">
        <v>124</v>
      </c>
      <c r="B126" s="14" t="s">
        <v>213</v>
      </c>
      <c r="C126" s="21" t="s">
        <v>211</v>
      </c>
      <c r="D126" s="20">
        <v>44714</v>
      </c>
      <c r="E126" s="20">
        <v>48001</v>
      </c>
      <c r="F126" s="67">
        <v>8.5500000000000007</v>
      </c>
      <c r="G126" s="22" t="s">
        <v>22</v>
      </c>
      <c r="H126" s="6" t="s">
        <v>13</v>
      </c>
      <c r="I126" s="21">
        <v>50</v>
      </c>
      <c r="J126" s="21">
        <v>50</v>
      </c>
    </row>
    <row r="127" spans="1:10" x14ac:dyDescent="0.25">
      <c r="A127" s="123">
        <v>125</v>
      </c>
      <c r="B127" s="14" t="s">
        <v>213</v>
      </c>
      <c r="C127" s="21" t="s">
        <v>212</v>
      </c>
      <c r="D127" s="20">
        <v>44714</v>
      </c>
      <c r="E127" s="20">
        <v>48367</v>
      </c>
      <c r="F127" s="22">
        <v>8.65</v>
      </c>
      <c r="G127" s="22" t="s">
        <v>22</v>
      </c>
      <c r="H127" s="6" t="s">
        <v>13</v>
      </c>
      <c r="I127" s="21">
        <v>50</v>
      </c>
      <c r="J127" s="21">
        <v>50</v>
      </c>
    </row>
    <row r="128" spans="1:10" x14ac:dyDescent="0.25">
      <c r="A128" s="123">
        <v>126</v>
      </c>
      <c r="B128" s="14" t="s">
        <v>217</v>
      </c>
      <c r="C128" s="4" t="s">
        <v>214</v>
      </c>
      <c r="D128" s="9">
        <v>44672</v>
      </c>
      <c r="E128" s="9">
        <v>45401</v>
      </c>
      <c r="F128" s="18">
        <v>5.8400000000000001E-2</v>
      </c>
      <c r="G128" s="63" t="s">
        <v>39</v>
      </c>
      <c r="H128" s="37" t="s">
        <v>13</v>
      </c>
      <c r="I128" s="84">
        <v>2500</v>
      </c>
      <c r="J128" s="85">
        <v>2500</v>
      </c>
    </row>
    <row r="129" spans="1:10" x14ac:dyDescent="0.25">
      <c r="A129" s="123">
        <v>127</v>
      </c>
      <c r="B129" s="14" t="s">
        <v>217</v>
      </c>
      <c r="C129" s="4" t="s">
        <v>215</v>
      </c>
      <c r="D129" s="9">
        <v>44729</v>
      </c>
      <c r="E129" s="9">
        <v>48316</v>
      </c>
      <c r="F129" s="18">
        <v>7.7899999999999997E-2</v>
      </c>
      <c r="G129" s="63" t="s">
        <v>39</v>
      </c>
      <c r="H129" s="37" t="s">
        <v>13</v>
      </c>
      <c r="I129" s="84">
        <v>2500</v>
      </c>
      <c r="J129" s="85">
        <v>2500</v>
      </c>
    </row>
    <row r="130" spans="1:10" x14ac:dyDescent="0.25">
      <c r="A130" s="123">
        <v>128</v>
      </c>
      <c r="B130" s="14" t="s">
        <v>217</v>
      </c>
      <c r="C130" s="4" t="s">
        <v>216</v>
      </c>
      <c r="D130" s="9">
        <v>44810</v>
      </c>
      <c r="E130" s="9">
        <v>46636</v>
      </c>
      <c r="F130" s="18">
        <v>7.1400000000000005E-2</v>
      </c>
      <c r="G130" s="63" t="s">
        <v>39</v>
      </c>
      <c r="H130" s="37" t="s">
        <v>13</v>
      </c>
      <c r="I130" s="84">
        <v>2500</v>
      </c>
      <c r="J130" s="85">
        <v>2500</v>
      </c>
    </row>
    <row r="131" spans="1:10" x14ac:dyDescent="0.25">
      <c r="A131" s="123">
        <v>129</v>
      </c>
      <c r="B131" s="14" t="s">
        <v>224</v>
      </c>
      <c r="C131" s="4" t="s">
        <v>218</v>
      </c>
      <c r="D131" s="9">
        <v>44676</v>
      </c>
      <c r="E131" s="9">
        <v>48327</v>
      </c>
      <c r="F131" s="18">
        <v>7.6499999999999999E-2</v>
      </c>
      <c r="G131" s="6" t="s">
        <v>22</v>
      </c>
      <c r="H131" s="37" t="s">
        <v>13</v>
      </c>
      <c r="I131" s="84">
        <v>50</v>
      </c>
      <c r="J131" s="85">
        <v>50</v>
      </c>
    </row>
    <row r="132" spans="1:10" x14ac:dyDescent="0.25">
      <c r="A132" s="123">
        <v>130</v>
      </c>
      <c r="B132" s="14" t="s">
        <v>224</v>
      </c>
      <c r="C132" s="4" t="s">
        <v>219</v>
      </c>
      <c r="D132" s="9">
        <v>44683</v>
      </c>
      <c r="E132" s="9">
        <v>45779</v>
      </c>
      <c r="F132" s="18">
        <v>7.2999999999999995E-2</v>
      </c>
      <c r="G132" s="6" t="s">
        <v>22</v>
      </c>
      <c r="H132" s="37" t="s">
        <v>13</v>
      </c>
      <c r="I132" s="84">
        <v>350</v>
      </c>
      <c r="J132" s="85">
        <v>350</v>
      </c>
    </row>
    <row r="133" spans="1:10" x14ac:dyDescent="0.25">
      <c r="A133" s="123">
        <v>131</v>
      </c>
      <c r="B133" s="14" t="s">
        <v>224</v>
      </c>
      <c r="C133" s="4" t="s">
        <v>220</v>
      </c>
      <c r="D133" s="9">
        <v>44714</v>
      </c>
      <c r="E133" s="9">
        <v>45840</v>
      </c>
      <c r="F133" s="18">
        <v>7.8E-2</v>
      </c>
      <c r="G133" s="6" t="s">
        <v>22</v>
      </c>
      <c r="H133" s="37" t="s">
        <v>13</v>
      </c>
      <c r="I133" s="84">
        <v>300</v>
      </c>
      <c r="J133" s="85">
        <v>300</v>
      </c>
    </row>
    <row r="134" spans="1:10" x14ac:dyDescent="0.25">
      <c r="A134" s="123">
        <v>132</v>
      </c>
      <c r="B134" s="14" t="s">
        <v>224</v>
      </c>
      <c r="C134" s="4" t="s">
        <v>221</v>
      </c>
      <c r="D134" s="9">
        <v>44742</v>
      </c>
      <c r="E134" s="9">
        <v>45868</v>
      </c>
      <c r="F134" s="18">
        <v>7.9500000000000001E-2</v>
      </c>
      <c r="G134" s="6" t="s">
        <v>22</v>
      </c>
      <c r="H134" s="37" t="s">
        <v>13</v>
      </c>
      <c r="I134" s="84">
        <v>35</v>
      </c>
      <c r="J134" s="85">
        <v>35</v>
      </c>
    </row>
    <row r="135" spans="1:10" x14ac:dyDescent="0.25">
      <c r="A135" s="123">
        <v>133</v>
      </c>
      <c r="B135" s="14" t="s">
        <v>224</v>
      </c>
      <c r="C135" s="4" t="s">
        <v>222</v>
      </c>
      <c r="D135" s="9">
        <v>44742</v>
      </c>
      <c r="E135" s="9">
        <v>45868</v>
      </c>
      <c r="F135" s="18">
        <v>6.9000000000000006E-2</v>
      </c>
      <c r="G135" s="6" t="s">
        <v>22</v>
      </c>
      <c r="H135" s="37" t="s">
        <v>13</v>
      </c>
      <c r="I135" s="84">
        <v>250</v>
      </c>
      <c r="J135" s="85">
        <v>250</v>
      </c>
    </row>
    <row r="136" spans="1:10" x14ac:dyDescent="0.25">
      <c r="A136" s="123">
        <v>134</v>
      </c>
      <c r="B136" s="14" t="s">
        <v>224</v>
      </c>
      <c r="C136" s="4" t="s">
        <v>223</v>
      </c>
      <c r="D136" s="9">
        <v>44742</v>
      </c>
      <c r="E136" s="9">
        <v>45868</v>
      </c>
      <c r="F136" s="18">
        <v>7.9000000000000001E-2</v>
      </c>
      <c r="G136" s="6" t="s">
        <v>22</v>
      </c>
      <c r="H136" s="37" t="s">
        <v>13</v>
      </c>
      <c r="I136" s="84">
        <v>500</v>
      </c>
      <c r="J136" s="85">
        <v>500</v>
      </c>
    </row>
    <row r="137" spans="1:10" ht="30" x14ac:dyDescent="0.25">
      <c r="A137" s="123">
        <v>135</v>
      </c>
      <c r="B137" s="31" t="s">
        <v>234</v>
      </c>
      <c r="C137" s="69" t="s">
        <v>225</v>
      </c>
      <c r="D137" s="46">
        <v>44699</v>
      </c>
      <c r="E137" s="46">
        <v>46525</v>
      </c>
      <c r="F137" s="68">
        <v>7.7499999999999999E-2</v>
      </c>
      <c r="G137" s="69" t="s">
        <v>226</v>
      </c>
      <c r="H137" s="69" t="s">
        <v>156</v>
      </c>
      <c r="I137" s="2">
        <v>178</v>
      </c>
      <c r="J137" s="2">
        <v>178</v>
      </c>
    </row>
    <row r="138" spans="1:10" ht="30" x14ac:dyDescent="0.25">
      <c r="A138" s="123">
        <v>136</v>
      </c>
      <c r="B138" s="31" t="s">
        <v>234</v>
      </c>
      <c r="C138" s="69" t="s">
        <v>227</v>
      </c>
      <c r="D138" s="46">
        <v>44739</v>
      </c>
      <c r="E138" s="46">
        <v>48390</v>
      </c>
      <c r="F138" s="68">
        <v>8.0500000000000002E-2</v>
      </c>
      <c r="G138" s="69" t="s">
        <v>226</v>
      </c>
      <c r="H138" s="69" t="s">
        <v>156</v>
      </c>
      <c r="I138" s="2">
        <v>81.099999999999994</v>
      </c>
      <c r="J138" s="2">
        <v>81.099999999999994</v>
      </c>
    </row>
    <row r="139" spans="1:10" ht="30" x14ac:dyDescent="0.25">
      <c r="A139" s="123">
        <v>137</v>
      </c>
      <c r="B139" s="31" t="s">
        <v>234</v>
      </c>
      <c r="C139" s="69" t="s">
        <v>228</v>
      </c>
      <c r="D139" s="46">
        <v>44748</v>
      </c>
      <c r="E139" s="46">
        <v>45478</v>
      </c>
      <c r="F139" s="70" t="s">
        <v>229</v>
      </c>
      <c r="G139" s="71" t="s">
        <v>174</v>
      </c>
      <c r="H139" s="69" t="s">
        <v>156</v>
      </c>
      <c r="I139" s="2">
        <v>160</v>
      </c>
      <c r="J139" s="2">
        <v>160</v>
      </c>
    </row>
    <row r="140" spans="1:10" ht="30" x14ac:dyDescent="0.25">
      <c r="A140" s="123">
        <v>138</v>
      </c>
      <c r="B140" s="31" t="s">
        <v>234</v>
      </c>
      <c r="C140" s="69" t="s">
        <v>225</v>
      </c>
      <c r="D140" s="46">
        <v>44755</v>
      </c>
      <c r="E140" s="46">
        <v>46525</v>
      </c>
      <c r="F140" s="68">
        <v>7.7499999999999999E-2</v>
      </c>
      <c r="G140" s="69" t="s">
        <v>226</v>
      </c>
      <c r="H140" s="69" t="s">
        <v>156</v>
      </c>
      <c r="I140" s="2">
        <v>400</v>
      </c>
      <c r="J140" s="2">
        <v>400</v>
      </c>
    </row>
    <row r="141" spans="1:10" ht="30" x14ac:dyDescent="0.25">
      <c r="A141" s="123">
        <v>139</v>
      </c>
      <c r="B141" s="31" t="s">
        <v>234</v>
      </c>
      <c r="C141" s="69" t="s">
        <v>227</v>
      </c>
      <c r="D141" s="46">
        <v>44755</v>
      </c>
      <c r="E141" s="46">
        <v>48390</v>
      </c>
      <c r="F141" s="68">
        <v>8.0500000000000002E-2</v>
      </c>
      <c r="G141" s="69" t="s">
        <v>226</v>
      </c>
      <c r="H141" s="69" t="s">
        <v>156</v>
      </c>
      <c r="I141" s="2">
        <v>26.5</v>
      </c>
      <c r="J141" s="2">
        <v>26.5</v>
      </c>
    </row>
    <row r="142" spans="1:10" ht="30" x14ac:dyDescent="0.25">
      <c r="A142" s="123">
        <v>140</v>
      </c>
      <c r="B142" s="31" t="s">
        <v>234</v>
      </c>
      <c r="C142" s="69" t="s">
        <v>230</v>
      </c>
      <c r="D142" s="46">
        <v>44778</v>
      </c>
      <c r="E142" s="46">
        <v>45874</v>
      </c>
      <c r="F142" s="68">
        <v>7.5499999999999998E-2</v>
      </c>
      <c r="G142" s="69" t="s">
        <v>226</v>
      </c>
      <c r="H142" s="69" t="s">
        <v>156</v>
      </c>
      <c r="I142" s="2">
        <v>292</v>
      </c>
      <c r="J142" s="2">
        <v>292</v>
      </c>
    </row>
    <row r="143" spans="1:10" ht="30" x14ac:dyDescent="0.25">
      <c r="A143" s="123">
        <v>141</v>
      </c>
      <c r="B143" s="31" t="s">
        <v>234</v>
      </c>
      <c r="C143" s="120" t="s">
        <v>231</v>
      </c>
      <c r="D143" s="47">
        <v>44792</v>
      </c>
      <c r="E143" s="47">
        <v>48445</v>
      </c>
      <c r="F143" s="72">
        <v>8.1500000000000003E-2</v>
      </c>
      <c r="G143" s="73" t="s">
        <v>232</v>
      </c>
      <c r="H143" s="73" t="s">
        <v>156</v>
      </c>
      <c r="I143" s="2">
        <v>129</v>
      </c>
      <c r="J143" s="2">
        <v>129</v>
      </c>
    </row>
    <row r="144" spans="1:10" ht="30" x14ac:dyDescent="0.25">
      <c r="A144" s="123">
        <v>142</v>
      </c>
      <c r="B144" s="31" t="s">
        <v>234</v>
      </c>
      <c r="C144" s="75" t="s">
        <v>227</v>
      </c>
      <c r="D144" s="48">
        <v>44799</v>
      </c>
      <c r="E144" s="48">
        <v>48390</v>
      </c>
      <c r="F144" s="74">
        <v>8.0500000000000002E-2</v>
      </c>
      <c r="G144" s="75" t="s">
        <v>226</v>
      </c>
      <c r="H144" s="75" t="s">
        <v>156</v>
      </c>
      <c r="I144" s="2">
        <v>40</v>
      </c>
      <c r="J144" s="2">
        <v>40</v>
      </c>
    </row>
    <row r="145" spans="1:10" ht="30" x14ac:dyDescent="0.25">
      <c r="A145" s="123">
        <v>143</v>
      </c>
      <c r="B145" s="31" t="s">
        <v>234</v>
      </c>
      <c r="C145" s="75" t="s">
        <v>233</v>
      </c>
      <c r="D145" s="48">
        <v>44817</v>
      </c>
      <c r="E145" s="48">
        <v>48470</v>
      </c>
      <c r="F145" s="74">
        <v>7.85E-2</v>
      </c>
      <c r="G145" s="75" t="s">
        <v>226</v>
      </c>
      <c r="H145" s="75" t="s">
        <v>156</v>
      </c>
      <c r="I145" s="2">
        <v>722</v>
      </c>
      <c r="J145" s="2">
        <v>722</v>
      </c>
    </row>
    <row r="146" spans="1:10" x14ac:dyDescent="0.25">
      <c r="A146" s="123">
        <v>144</v>
      </c>
      <c r="B146" s="14" t="s">
        <v>244</v>
      </c>
      <c r="C146" s="4" t="s">
        <v>235</v>
      </c>
      <c r="D146" s="9">
        <v>44706</v>
      </c>
      <c r="E146" s="9">
        <v>45800</v>
      </c>
      <c r="F146" s="18">
        <v>8.1000000000000003E-2</v>
      </c>
      <c r="G146" s="6" t="s">
        <v>22</v>
      </c>
      <c r="H146" s="37" t="s">
        <v>13</v>
      </c>
      <c r="I146" s="84">
        <v>200</v>
      </c>
      <c r="J146" s="85">
        <v>200</v>
      </c>
    </row>
    <row r="147" spans="1:10" x14ac:dyDescent="0.25">
      <c r="A147" s="123">
        <v>145</v>
      </c>
      <c r="B147" s="14" t="s">
        <v>244</v>
      </c>
      <c r="C147" s="4" t="s">
        <v>236</v>
      </c>
      <c r="D147" s="9">
        <v>44785</v>
      </c>
      <c r="E147" s="9">
        <v>48438</v>
      </c>
      <c r="F147" s="18">
        <v>8.4000000000000005E-2</v>
      </c>
      <c r="G147" s="6" t="s">
        <v>22</v>
      </c>
      <c r="H147" s="37" t="s">
        <v>13</v>
      </c>
      <c r="I147" s="84">
        <v>50</v>
      </c>
      <c r="J147" s="85">
        <v>50</v>
      </c>
    </row>
    <row r="148" spans="1:10" x14ac:dyDescent="0.25">
      <c r="A148" s="123">
        <v>146</v>
      </c>
      <c r="B148" s="14" t="s">
        <v>244</v>
      </c>
      <c r="C148" s="4" t="s">
        <v>237</v>
      </c>
      <c r="D148" s="9">
        <v>44785</v>
      </c>
      <c r="E148" s="9">
        <v>48438</v>
      </c>
      <c r="F148" s="18">
        <v>8.4000000000000005E-2</v>
      </c>
      <c r="G148" s="6" t="s">
        <v>22</v>
      </c>
      <c r="H148" s="37" t="s">
        <v>13</v>
      </c>
      <c r="I148" s="84">
        <v>50</v>
      </c>
      <c r="J148" s="85">
        <v>50</v>
      </c>
    </row>
    <row r="149" spans="1:10" x14ac:dyDescent="0.25">
      <c r="A149" s="123">
        <v>147</v>
      </c>
      <c r="B149" s="14" t="s">
        <v>245</v>
      </c>
      <c r="C149" s="4" t="s">
        <v>238</v>
      </c>
      <c r="D149" s="9">
        <v>44706</v>
      </c>
      <c r="E149" s="9">
        <v>48359</v>
      </c>
      <c r="F149" s="18">
        <v>7.8600000000000003E-2</v>
      </c>
      <c r="G149" s="6" t="s">
        <v>39</v>
      </c>
      <c r="H149" s="6"/>
      <c r="I149" s="11">
        <v>7742.8</v>
      </c>
      <c r="J149" s="11">
        <v>7742.8</v>
      </c>
    </row>
    <row r="150" spans="1:10" x14ac:dyDescent="0.25">
      <c r="A150" s="123">
        <v>148</v>
      </c>
      <c r="B150" s="14" t="s">
        <v>245</v>
      </c>
      <c r="C150" s="4" t="s">
        <v>239</v>
      </c>
      <c r="D150" s="9">
        <v>44714</v>
      </c>
      <c r="E150" s="9">
        <v>45810</v>
      </c>
      <c r="F150" s="18">
        <v>7.3999999999999996E-2</v>
      </c>
      <c r="G150" s="6" t="s">
        <v>39</v>
      </c>
      <c r="H150" s="6"/>
      <c r="I150" s="11">
        <v>3000</v>
      </c>
      <c r="J150" s="11">
        <v>3000</v>
      </c>
    </row>
    <row r="151" spans="1:10" x14ac:dyDescent="0.25">
      <c r="A151" s="123">
        <v>149</v>
      </c>
      <c r="B151" s="14" t="s">
        <v>245</v>
      </c>
      <c r="C151" s="4" t="s">
        <v>240</v>
      </c>
      <c r="D151" s="9">
        <v>44743</v>
      </c>
      <c r="E151" s="9">
        <v>45352</v>
      </c>
      <c r="F151" s="18">
        <v>7.2800000000000004E-2</v>
      </c>
      <c r="G151" s="6" t="s">
        <v>39</v>
      </c>
      <c r="H151" s="6"/>
      <c r="I151" s="11">
        <v>4000</v>
      </c>
      <c r="J151" s="11">
        <v>4000</v>
      </c>
    </row>
    <row r="152" spans="1:10" x14ac:dyDescent="0.25">
      <c r="A152" s="123">
        <v>150</v>
      </c>
      <c r="B152" s="14" t="s">
        <v>245</v>
      </c>
      <c r="C152" s="4" t="s">
        <v>241</v>
      </c>
      <c r="D152" s="9">
        <v>44760</v>
      </c>
      <c r="E152" s="9">
        <v>46566</v>
      </c>
      <c r="F152" s="18">
        <v>7.7700000000000005E-2</v>
      </c>
      <c r="G152" s="6" t="s">
        <v>39</v>
      </c>
      <c r="H152" s="6"/>
      <c r="I152" s="11">
        <v>3111</v>
      </c>
      <c r="J152" s="11">
        <v>3111</v>
      </c>
    </row>
    <row r="153" spans="1:10" x14ac:dyDescent="0.25">
      <c r="A153" s="123">
        <v>151</v>
      </c>
      <c r="B153" s="14" t="s">
        <v>245</v>
      </c>
      <c r="C153" s="4" t="s">
        <v>242</v>
      </c>
      <c r="D153" s="9">
        <v>44769</v>
      </c>
      <c r="E153" s="9">
        <v>48422</v>
      </c>
      <c r="F153" s="76">
        <v>0.08</v>
      </c>
      <c r="G153" s="6" t="s">
        <v>39</v>
      </c>
      <c r="H153" s="6"/>
      <c r="I153" s="11">
        <v>11000</v>
      </c>
      <c r="J153" s="11">
        <v>11000</v>
      </c>
    </row>
    <row r="154" spans="1:10" x14ac:dyDescent="0.25">
      <c r="A154" s="123">
        <v>152</v>
      </c>
      <c r="B154" s="14" t="s">
        <v>245</v>
      </c>
      <c r="C154" s="4" t="s">
        <v>243</v>
      </c>
      <c r="D154" s="9">
        <v>44810</v>
      </c>
      <c r="E154" s="9">
        <v>48463</v>
      </c>
      <c r="F154" s="18">
        <v>7.8E-2</v>
      </c>
      <c r="G154" s="6" t="s">
        <v>39</v>
      </c>
      <c r="H154" s="6"/>
      <c r="I154" s="11">
        <v>9007</v>
      </c>
      <c r="J154" s="11">
        <v>9007</v>
      </c>
    </row>
    <row r="155" spans="1:10" ht="105" x14ac:dyDescent="0.25">
      <c r="A155" s="123">
        <v>153</v>
      </c>
      <c r="B155" s="14" t="s">
        <v>251</v>
      </c>
      <c r="C155" s="4" t="s">
        <v>246</v>
      </c>
      <c r="D155" s="9">
        <v>44708</v>
      </c>
      <c r="E155" s="9">
        <v>46626</v>
      </c>
      <c r="F155" s="18">
        <v>7.8E-2</v>
      </c>
      <c r="G155" s="6" t="s">
        <v>252</v>
      </c>
      <c r="H155" s="37" t="s">
        <v>253</v>
      </c>
      <c r="I155" s="84">
        <v>400</v>
      </c>
      <c r="J155" s="85">
        <v>400</v>
      </c>
    </row>
    <row r="156" spans="1:10" ht="105" x14ac:dyDescent="0.25">
      <c r="A156" s="123">
        <v>154</v>
      </c>
      <c r="B156" s="14" t="s">
        <v>251</v>
      </c>
      <c r="C156" s="4" t="s">
        <v>247</v>
      </c>
      <c r="D156" s="9">
        <v>44698</v>
      </c>
      <c r="E156" s="9">
        <v>46535</v>
      </c>
      <c r="F156" s="18">
        <v>7.1099999999999997E-2</v>
      </c>
      <c r="G156" s="6" t="s">
        <v>254</v>
      </c>
      <c r="H156" s="37" t="s">
        <v>253</v>
      </c>
      <c r="I156" s="84">
        <v>500</v>
      </c>
      <c r="J156" s="85">
        <v>500</v>
      </c>
    </row>
    <row r="157" spans="1:10" ht="90" x14ac:dyDescent="0.25">
      <c r="A157" s="123">
        <v>155</v>
      </c>
      <c r="B157" s="14" t="s">
        <v>251</v>
      </c>
      <c r="C157" s="4" t="s">
        <v>248</v>
      </c>
      <c r="D157" s="9">
        <v>44746</v>
      </c>
      <c r="E157" s="9">
        <v>46623</v>
      </c>
      <c r="F157" s="77">
        <v>7.9949999999999993E-2</v>
      </c>
      <c r="G157" s="6" t="s">
        <v>255</v>
      </c>
      <c r="H157" s="37" t="s">
        <v>253</v>
      </c>
      <c r="I157" s="84">
        <v>809</v>
      </c>
      <c r="J157" s="85">
        <v>809</v>
      </c>
    </row>
    <row r="158" spans="1:10" ht="90" x14ac:dyDescent="0.25">
      <c r="A158" s="123">
        <v>156</v>
      </c>
      <c r="B158" s="14" t="s">
        <v>251</v>
      </c>
      <c r="C158" s="4" t="s">
        <v>249</v>
      </c>
      <c r="D158" s="9">
        <v>44756</v>
      </c>
      <c r="E158" s="9">
        <v>48361</v>
      </c>
      <c r="F158" s="18">
        <v>8.0399999999999999E-2</v>
      </c>
      <c r="G158" s="6" t="s">
        <v>256</v>
      </c>
      <c r="H158" s="37" t="s">
        <v>253</v>
      </c>
      <c r="I158" s="84">
        <v>200</v>
      </c>
      <c r="J158" s="85">
        <v>200</v>
      </c>
    </row>
    <row r="159" spans="1:10" ht="105" x14ac:dyDescent="0.25">
      <c r="A159" s="123">
        <v>157</v>
      </c>
      <c r="B159" s="14" t="s">
        <v>251</v>
      </c>
      <c r="C159" s="4" t="s">
        <v>250</v>
      </c>
      <c r="D159" s="9">
        <v>44817</v>
      </c>
      <c r="E159" s="9">
        <v>46716</v>
      </c>
      <c r="F159" s="18">
        <v>7.6799999999999993E-2</v>
      </c>
      <c r="G159" s="6" t="s">
        <v>257</v>
      </c>
      <c r="H159" s="37" t="s">
        <v>253</v>
      </c>
      <c r="I159" s="84">
        <v>225</v>
      </c>
      <c r="J159" s="85">
        <v>225</v>
      </c>
    </row>
    <row r="160" spans="1:10" ht="90" x14ac:dyDescent="0.25">
      <c r="A160" s="123">
        <v>158</v>
      </c>
      <c r="B160" s="14" t="s">
        <v>251</v>
      </c>
      <c r="C160" s="4" t="s">
        <v>249</v>
      </c>
      <c r="D160" s="9">
        <v>44803</v>
      </c>
      <c r="E160" s="9">
        <v>48361</v>
      </c>
      <c r="F160" s="18">
        <v>8.0399999999999999E-2</v>
      </c>
      <c r="G160" s="6" t="s">
        <v>256</v>
      </c>
      <c r="H160" s="37" t="s">
        <v>253</v>
      </c>
      <c r="I160" s="84">
        <v>200</v>
      </c>
      <c r="J160" s="85">
        <v>200</v>
      </c>
    </row>
    <row r="161" spans="1:10" x14ac:dyDescent="0.25">
      <c r="A161" s="123">
        <v>159</v>
      </c>
      <c r="B161" s="14" t="s">
        <v>263</v>
      </c>
      <c r="C161" s="21" t="s">
        <v>258</v>
      </c>
      <c r="D161" s="49">
        <v>44712</v>
      </c>
      <c r="E161" s="9">
        <v>45810</v>
      </c>
      <c r="F161" s="78">
        <v>7.15</v>
      </c>
      <c r="G161" s="22" t="s">
        <v>39</v>
      </c>
      <c r="H161" s="22" t="s">
        <v>253</v>
      </c>
      <c r="I161" s="2">
        <v>2500</v>
      </c>
      <c r="J161" s="2">
        <v>2500</v>
      </c>
    </row>
    <row r="162" spans="1:10" x14ac:dyDescent="0.25">
      <c r="A162" s="123">
        <v>160</v>
      </c>
      <c r="B162" s="14" t="s">
        <v>263</v>
      </c>
      <c r="C162" s="21" t="s">
        <v>259</v>
      </c>
      <c r="D162" s="49">
        <v>44760</v>
      </c>
      <c r="E162" s="9">
        <v>45859</v>
      </c>
      <c r="F162" s="78">
        <v>7.15</v>
      </c>
      <c r="G162" s="22" t="s">
        <v>39</v>
      </c>
      <c r="H162" s="22" t="s">
        <v>253</v>
      </c>
      <c r="I162" s="2">
        <v>3000</v>
      </c>
      <c r="J162" s="2">
        <v>3000</v>
      </c>
    </row>
    <row r="163" spans="1:10" x14ac:dyDescent="0.25">
      <c r="A163" s="123">
        <v>161</v>
      </c>
      <c r="B163" s="14" t="s">
        <v>263</v>
      </c>
      <c r="C163" s="21" t="s">
        <v>260</v>
      </c>
      <c r="D163" s="49">
        <v>44770</v>
      </c>
      <c r="E163" s="9">
        <v>45869</v>
      </c>
      <c r="F163" s="78">
        <v>7.25</v>
      </c>
      <c r="G163" s="22" t="s">
        <v>39</v>
      </c>
      <c r="H163" s="22" t="s">
        <v>253</v>
      </c>
      <c r="I163" s="2">
        <v>3905</v>
      </c>
      <c r="J163" s="2">
        <v>3905</v>
      </c>
    </row>
    <row r="164" spans="1:10" x14ac:dyDescent="0.25">
      <c r="A164" s="123">
        <v>162</v>
      </c>
      <c r="B164" s="14" t="s">
        <v>263</v>
      </c>
      <c r="C164" s="21" t="s">
        <v>261</v>
      </c>
      <c r="D164" s="49">
        <v>44790</v>
      </c>
      <c r="E164" s="9">
        <v>46080</v>
      </c>
      <c r="F164" s="78">
        <v>7.11</v>
      </c>
      <c r="G164" s="22" t="s">
        <v>39</v>
      </c>
      <c r="H164" s="22" t="s">
        <v>253</v>
      </c>
      <c r="I164" s="2">
        <v>4000</v>
      </c>
      <c r="J164" s="2">
        <v>4000</v>
      </c>
    </row>
    <row r="165" spans="1:10" x14ac:dyDescent="0.25">
      <c r="A165" s="123">
        <v>163</v>
      </c>
      <c r="B165" s="14" t="s">
        <v>263</v>
      </c>
      <c r="C165" s="21" t="s">
        <v>262</v>
      </c>
      <c r="D165" s="49">
        <v>44812</v>
      </c>
      <c r="E165" s="9">
        <v>46090</v>
      </c>
      <c r="F165" s="78">
        <v>7.23</v>
      </c>
      <c r="G165" s="22" t="s">
        <v>39</v>
      </c>
      <c r="H165" s="22" t="s">
        <v>253</v>
      </c>
      <c r="I165" s="2">
        <v>4000</v>
      </c>
      <c r="J165" s="2">
        <v>4000</v>
      </c>
    </row>
    <row r="166" spans="1:10" x14ac:dyDescent="0.25">
      <c r="A166" s="123">
        <v>164</v>
      </c>
      <c r="B166" s="14" t="s">
        <v>264</v>
      </c>
      <c r="C166" s="4" t="s">
        <v>265</v>
      </c>
      <c r="D166" s="9">
        <v>44714</v>
      </c>
      <c r="E166" s="9">
        <v>48367</v>
      </c>
      <c r="F166" s="18">
        <v>8.4699999999999998E-2</v>
      </c>
      <c r="G166" s="6" t="s">
        <v>91</v>
      </c>
      <c r="H166" s="37" t="s">
        <v>253</v>
      </c>
      <c r="I166" s="84">
        <v>100</v>
      </c>
      <c r="J166" s="85">
        <v>100</v>
      </c>
    </row>
    <row r="167" spans="1:10" x14ac:dyDescent="0.25">
      <c r="A167" s="123">
        <v>165</v>
      </c>
      <c r="B167" s="14" t="s">
        <v>266</v>
      </c>
      <c r="C167" s="4" t="s">
        <v>267</v>
      </c>
      <c r="D167" s="9">
        <v>44715</v>
      </c>
      <c r="E167" s="9">
        <v>46203</v>
      </c>
      <c r="F167" s="18">
        <v>7.3999999999999996E-2</v>
      </c>
      <c r="G167" s="22" t="s">
        <v>39</v>
      </c>
      <c r="H167" s="37" t="s">
        <v>269</v>
      </c>
      <c r="I167" s="84">
        <v>2030</v>
      </c>
      <c r="J167" s="85">
        <v>2030</v>
      </c>
    </row>
    <row r="168" spans="1:10" x14ac:dyDescent="0.25">
      <c r="A168" s="123">
        <v>166</v>
      </c>
      <c r="B168" s="14" t="s">
        <v>266</v>
      </c>
      <c r="C168" s="4" t="s">
        <v>268</v>
      </c>
      <c r="D168" s="9">
        <v>44767</v>
      </c>
      <c r="E168" s="9">
        <v>45870</v>
      </c>
      <c r="F168" s="18">
        <v>7.2499999999999995E-2</v>
      </c>
      <c r="G168" s="22" t="s">
        <v>39</v>
      </c>
      <c r="H168" s="37" t="s">
        <v>269</v>
      </c>
      <c r="I168" s="84">
        <v>3000</v>
      </c>
      <c r="J168" s="85">
        <v>3000</v>
      </c>
    </row>
    <row r="169" spans="1:10" x14ac:dyDescent="0.25">
      <c r="A169" s="123">
        <v>167</v>
      </c>
      <c r="B169" s="14" t="s">
        <v>271</v>
      </c>
      <c r="C169" s="4" t="s">
        <v>270</v>
      </c>
      <c r="D169" s="9">
        <v>44719</v>
      </c>
      <c r="E169" s="9">
        <v>45876</v>
      </c>
      <c r="F169" s="18">
        <v>7.3400000000000007E-2</v>
      </c>
      <c r="G169" s="6" t="s">
        <v>39</v>
      </c>
      <c r="H169" s="37" t="s">
        <v>13</v>
      </c>
      <c r="I169" s="84">
        <v>1000</v>
      </c>
      <c r="J169" s="85">
        <v>1000</v>
      </c>
    </row>
    <row r="170" spans="1:10" x14ac:dyDescent="0.25">
      <c r="A170" s="123">
        <v>168</v>
      </c>
      <c r="B170" s="14" t="s">
        <v>273</v>
      </c>
      <c r="C170" s="4" t="s">
        <v>272</v>
      </c>
      <c r="D170" s="9">
        <v>44727</v>
      </c>
      <c r="E170" s="9">
        <v>45639</v>
      </c>
      <c r="F170" s="18" t="s">
        <v>274</v>
      </c>
      <c r="G170" s="6" t="s">
        <v>182</v>
      </c>
      <c r="H170" s="37" t="s">
        <v>13</v>
      </c>
      <c r="I170" s="84">
        <v>40</v>
      </c>
      <c r="J170" s="85">
        <v>36</v>
      </c>
    </row>
    <row r="171" spans="1:10" x14ac:dyDescent="0.25">
      <c r="A171" s="123">
        <v>169</v>
      </c>
      <c r="B171" s="14" t="s">
        <v>277</v>
      </c>
      <c r="C171" s="4" t="s">
        <v>275</v>
      </c>
      <c r="D171" s="9">
        <v>44732</v>
      </c>
      <c r="E171" s="9">
        <v>48317</v>
      </c>
      <c r="F171" s="18">
        <v>7.8100000000000003E-2</v>
      </c>
      <c r="G171" s="6" t="s">
        <v>39</v>
      </c>
      <c r="H171" s="37" t="s">
        <v>13</v>
      </c>
      <c r="I171" s="84">
        <v>1500</v>
      </c>
      <c r="J171" s="85">
        <v>1500</v>
      </c>
    </row>
    <row r="172" spans="1:10" x14ac:dyDescent="0.25">
      <c r="A172" s="123">
        <v>170</v>
      </c>
      <c r="B172" s="14" t="s">
        <v>277</v>
      </c>
      <c r="C172" s="4" t="s">
        <v>276</v>
      </c>
      <c r="D172" s="9">
        <v>44757</v>
      </c>
      <c r="E172" s="9">
        <v>45868</v>
      </c>
      <c r="F172" s="18">
        <v>7.1199999999999999E-2</v>
      </c>
      <c r="G172" s="6" t="s">
        <v>39</v>
      </c>
      <c r="H172" s="37" t="s">
        <v>13</v>
      </c>
      <c r="I172" s="84">
        <v>1800</v>
      </c>
      <c r="J172" s="85">
        <v>1800</v>
      </c>
    </row>
    <row r="173" spans="1:10" ht="30" x14ac:dyDescent="0.25">
      <c r="A173" s="123">
        <v>171</v>
      </c>
      <c r="B173" s="14" t="s">
        <v>280</v>
      </c>
      <c r="C173" s="4" t="s">
        <v>278</v>
      </c>
      <c r="D173" s="9">
        <v>44733</v>
      </c>
      <c r="E173" s="9">
        <v>45828</v>
      </c>
      <c r="F173" s="18">
        <v>7.6200000000000004E-2</v>
      </c>
      <c r="G173" s="6" t="s">
        <v>232</v>
      </c>
      <c r="H173" s="37" t="s">
        <v>156</v>
      </c>
      <c r="I173" s="84">
        <f>3000000000/10000000</f>
        <v>300</v>
      </c>
      <c r="J173" s="84">
        <f>3000000000/10000000</f>
        <v>300</v>
      </c>
    </row>
    <row r="174" spans="1:10" ht="75" x14ac:dyDescent="0.25">
      <c r="A174" s="123">
        <v>172</v>
      </c>
      <c r="B174" s="14" t="s">
        <v>280</v>
      </c>
      <c r="C174" s="4" t="s">
        <v>279</v>
      </c>
      <c r="D174" s="9">
        <v>44754</v>
      </c>
      <c r="E174" s="9">
        <v>45468</v>
      </c>
      <c r="F174" s="18" t="s">
        <v>281</v>
      </c>
      <c r="G174" s="6" t="s">
        <v>171</v>
      </c>
      <c r="H174" s="37" t="s">
        <v>156</v>
      </c>
      <c r="I174" s="84">
        <f>2296000000/10000000</f>
        <v>229.6</v>
      </c>
      <c r="J174" s="84">
        <f>2296000000/10000000</f>
        <v>229.6</v>
      </c>
    </row>
    <row r="175" spans="1:10" ht="30" x14ac:dyDescent="0.25">
      <c r="A175" s="123">
        <v>173</v>
      </c>
      <c r="B175" s="14" t="s">
        <v>287</v>
      </c>
      <c r="C175" s="4" t="s">
        <v>282</v>
      </c>
      <c r="D175" s="9">
        <v>44743</v>
      </c>
      <c r="E175" s="9">
        <v>45474</v>
      </c>
      <c r="F175" s="18">
        <v>7.5499999999999998E-2</v>
      </c>
      <c r="G175" s="6" t="s">
        <v>232</v>
      </c>
      <c r="H175" s="37" t="s">
        <v>13</v>
      </c>
      <c r="I175" s="84">
        <f>1750000000/10000000</f>
        <v>175</v>
      </c>
      <c r="J175" s="84">
        <f>1750000000/10000000</f>
        <v>175</v>
      </c>
    </row>
    <row r="176" spans="1:10" ht="30" x14ac:dyDescent="0.25">
      <c r="A176" s="123">
        <v>174</v>
      </c>
      <c r="B176" s="14" t="s">
        <v>287</v>
      </c>
      <c r="C176" s="4" t="s">
        <v>283</v>
      </c>
      <c r="D176" s="9">
        <v>44757</v>
      </c>
      <c r="E176" s="9">
        <v>45883</v>
      </c>
      <c r="F176" s="18">
        <v>7.7499999999999999E-2</v>
      </c>
      <c r="G176" s="6" t="s">
        <v>232</v>
      </c>
      <c r="H176" s="37" t="s">
        <v>13</v>
      </c>
      <c r="I176" s="84">
        <f>2000000000/10000000</f>
        <v>200</v>
      </c>
      <c r="J176" s="84">
        <f>2000000000/10000000</f>
        <v>200</v>
      </c>
    </row>
    <row r="177" spans="1:10" x14ac:dyDescent="0.25">
      <c r="A177" s="123">
        <v>175</v>
      </c>
      <c r="B177" s="14" t="s">
        <v>287</v>
      </c>
      <c r="C177" s="4" t="s">
        <v>284</v>
      </c>
      <c r="D177" s="9">
        <v>44757</v>
      </c>
      <c r="E177" s="9">
        <v>45915</v>
      </c>
      <c r="F177" s="18" t="s">
        <v>288</v>
      </c>
      <c r="G177" s="6" t="s">
        <v>26</v>
      </c>
      <c r="H177" s="37" t="s">
        <v>13</v>
      </c>
      <c r="I177" s="84">
        <v>300</v>
      </c>
      <c r="J177" s="85">
        <v>300</v>
      </c>
    </row>
    <row r="178" spans="1:10" x14ac:dyDescent="0.25">
      <c r="A178" s="123">
        <v>176</v>
      </c>
      <c r="B178" s="14" t="s">
        <v>287</v>
      </c>
      <c r="C178" s="4" t="s">
        <v>285</v>
      </c>
      <c r="D178" s="9">
        <v>44769</v>
      </c>
      <c r="E178" s="9">
        <v>45531</v>
      </c>
      <c r="F178" s="18" t="s">
        <v>289</v>
      </c>
      <c r="G178" s="6" t="s">
        <v>26</v>
      </c>
      <c r="H178" s="37" t="s">
        <v>13</v>
      </c>
      <c r="I178" s="84">
        <v>204</v>
      </c>
      <c r="J178" s="85">
        <v>204</v>
      </c>
    </row>
    <row r="179" spans="1:10" ht="30" x14ac:dyDescent="0.25">
      <c r="A179" s="123">
        <v>177</v>
      </c>
      <c r="B179" s="14" t="s">
        <v>287</v>
      </c>
      <c r="C179" s="4" t="s">
        <v>286</v>
      </c>
      <c r="D179" s="9">
        <v>44802</v>
      </c>
      <c r="E179" s="9">
        <v>45989</v>
      </c>
      <c r="F179" s="18">
        <v>7.5300000000000006E-2</v>
      </c>
      <c r="G179" s="6" t="s">
        <v>232</v>
      </c>
      <c r="H179" s="37" t="s">
        <v>13</v>
      </c>
      <c r="I179" s="84">
        <v>580</v>
      </c>
      <c r="J179" s="85">
        <v>580</v>
      </c>
    </row>
    <row r="180" spans="1:10" x14ac:dyDescent="0.25">
      <c r="A180" s="123">
        <v>178</v>
      </c>
      <c r="B180" s="14" t="s">
        <v>287</v>
      </c>
      <c r="C180" s="4" t="s">
        <v>284</v>
      </c>
      <c r="D180" s="9">
        <v>44775</v>
      </c>
      <c r="E180" s="9">
        <v>45915</v>
      </c>
      <c r="F180" s="18" t="s">
        <v>288</v>
      </c>
      <c r="G180" s="6" t="s">
        <v>26</v>
      </c>
      <c r="H180" s="37" t="s">
        <v>13</v>
      </c>
      <c r="I180" s="84">
        <v>218.8</v>
      </c>
      <c r="J180" s="85">
        <v>218.8</v>
      </c>
    </row>
    <row r="181" spans="1:10" x14ac:dyDescent="0.25">
      <c r="A181" s="123">
        <v>179</v>
      </c>
      <c r="B181" s="14" t="s">
        <v>287</v>
      </c>
      <c r="C181" s="4" t="s">
        <v>285</v>
      </c>
      <c r="D181" s="9">
        <v>44781</v>
      </c>
      <c r="E181" s="9">
        <v>45531</v>
      </c>
      <c r="F181" s="18" t="s">
        <v>289</v>
      </c>
      <c r="G181" s="6" t="s">
        <v>26</v>
      </c>
      <c r="H181" s="37" t="s">
        <v>13</v>
      </c>
      <c r="I181" s="84">
        <v>72</v>
      </c>
      <c r="J181" s="85">
        <v>72</v>
      </c>
    </row>
    <row r="182" spans="1:10" x14ac:dyDescent="0.25">
      <c r="A182" s="123">
        <v>180</v>
      </c>
      <c r="B182" s="14" t="s">
        <v>287</v>
      </c>
      <c r="C182" s="4" t="s">
        <v>285</v>
      </c>
      <c r="D182" s="9">
        <v>44792</v>
      </c>
      <c r="E182" s="9">
        <v>45531</v>
      </c>
      <c r="F182" s="18" t="s">
        <v>289</v>
      </c>
      <c r="G182" s="6" t="s">
        <v>26</v>
      </c>
      <c r="H182" s="37" t="s">
        <v>13</v>
      </c>
      <c r="I182" s="84">
        <v>119</v>
      </c>
      <c r="J182" s="85">
        <v>119</v>
      </c>
    </row>
    <row r="183" spans="1:10" x14ac:dyDescent="0.25">
      <c r="A183" s="123">
        <v>181</v>
      </c>
      <c r="B183" s="14" t="s">
        <v>177</v>
      </c>
      <c r="C183" s="4" t="s">
        <v>178</v>
      </c>
      <c r="D183" s="9">
        <v>44754</v>
      </c>
      <c r="E183" s="9">
        <v>45303</v>
      </c>
      <c r="F183" s="18">
        <v>7.3999999999999996E-2</v>
      </c>
      <c r="G183" s="6" t="s">
        <v>39</v>
      </c>
      <c r="H183" s="6" t="s">
        <v>13</v>
      </c>
      <c r="I183" s="4">
        <v>325</v>
      </c>
      <c r="J183" s="4">
        <v>325</v>
      </c>
    </row>
    <row r="184" spans="1:10" ht="45" x14ac:dyDescent="0.25">
      <c r="A184" s="123">
        <v>182</v>
      </c>
      <c r="B184" s="14" t="s">
        <v>177</v>
      </c>
      <c r="C184" s="4" t="s">
        <v>179</v>
      </c>
      <c r="D184" s="9">
        <v>44764</v>
      </c>
      <c r="E184" s="9">
        <v>45495</v>
      </c>
      <c r="F184" s="18">
        <v>7.3999999999999996E-2</v>
      </c>
      <c r="G184" s="6" t="s">
        <v>39</v>
      </c>
      <c r="H184" s="6" t="s">
        <v>290</v>
      </c>
      <c r="I184" s="4">
        <v>300</v>
      </c>
      <c r="J184" s="4">
        <v>300</v>
      </c>
    </row>
    <row r="185" spans="1:10" ht="30" x14ac:dyDescent="0.25">
      <c r="A185" s="123">
        <v>183</v>
      </c>
      <c r="B185" s="14" t="s">
        <v>177</v>
      </c>
      <c r="C185" s="4" t="s">
        <v>180</v>
      </c>
      <c r="D185" s="9">
        <v>44764</v>
      </c>
      <c r="E185" s="9">
        <v>45860</v>
      </c>
      <c r="F185" s="18">
        <v>7.6499999999999999E-2</v>
      </c>
      <c r="G185" s="6" t="s">
        <v>39</v>
      </c>
      <c r="H185" s="6" t="s">
        <v>291</v>
      </c>
      <c r="I185" s="4">
        <v>300</v>
      </c>
      <c r="J185" s="4">
        <v>300</v>
      </c>
    </row>
    <row r="186" spans="1:10" ht="30" x14ac:dyDescent="0.25">
      <c r="A186" s="123">
        <v>184</v>
      </c>
      <c r="B186" s="14" t="s">
        <v>298</v>
      </c>
      <c r="C186" s="4" t="s">
        <v>292</v>
      </c>
      <c r="D186" s="9">
        <v>44761</v>
      </c>
      <c r="E186" s="9" t="s">
        <v>295</v>
      </c>
      <c r="F186" s="18">
        <v>8.2400000000000001E-2</v>
      </c>
      <c r="G186" s="6" t="s">
        <v>39</v>
      </c>
      <c r="H186" s="37" t="s">
        <v>296</v>
      </c>
      <c r="I186" s="84">
        <v>2000</v>
      </c>
      <c r="J186" s="85">
        <v>2000</v>
      </c>
    </row>
    <row r="187" spans="1:10" ht="30" x14ac:dyDescent="0.25">
      <c r="A187" s="123">
        <v>185</v>
      </c>
      <c r="B187" s="14" t="s">
        <v>298</v>
      </c>
      <c r="C187" s="4" t="s">
        <v>293</v>
      </c>
      <c r="D187" s="9">
        <v>44799</v>
      </c>
      <c r="E187" s="9">
        <v>48452</v>
      </c>
      <c r="F187" s="18">
        <v>7.4800000000000005E-2</v>
      </c>
      <c r="G187" s="6" t="s">
        <v>39</v>
      </c>
      <c r="H187" s="37" t="s">
        <v>296</v>
      </c>
      <c r="I187" s="84">
        <v>2000</v>
      </c>
      <c r="J187" s="85">
        <v>2000</v>
      </c>
    </row>
    <row r="188" spans="1:10" ht="30" x14ac:dyDescent="0.25">
      <c r="A188" s="123">
        <v>186</v>
      </c>
      <c r="B188" s="14" t="s">
        <v>298</v>
      </c>
      <c r="C188" s="4" t="s">
        <v>294</v>
      </c>
      <c r="D188" s="9">
        <v>44819</v>
      </c>
      <c r="E188" s="9" t="s">
        <v>297</v>
      </c>
      <c r="F188" s="18">
        <v>7.9899999999999999E-2</v>
      </c>
      <c r="G188" s="6" t="s">
        <v>39</v>
      </c>
      <c r="H188" s="37" t="s">
        <v>296</v>
      </c>
      <c r="I188" s="84">
        <v>2000</v>
      </c>
      <c r="J188" s="85">
        <v>2000</v>
      </c>
    </row>
    <row r="189" spans="1:10" ht="150" x14ac:dyDescent="0.25">
      <c r="A189" s="123">
        <v>187</v>
      </c>
      <c r="B189" s="14" t="s">
        <v>301</v>
      </c>
      <c r="C189" s="4" t="s">
        <v>299</v>
      </c>
      <c r="D189" s="9">
        <v>44767</v>
      </c>
      <c r="E189" s="9" t="s">
        <v>57</v>
      </c>
      <c r="F189" s="18">
        <v>8.6900000000000005E-2</v>
      </c>
      <c r="G189" s="6" t="s">
        <v>39</v>
      </c>
      <c r="H189" s="37" t="s">
        <v>300</v>
      </c>
      <c r="I189" s="84">
        <v>1320</v>
      </c>
      <c r="J189" s="85">
        <v>1320</v>
      </c>
    </row>
    <row r="190" spans="1:10" x14ac:dyDescent="0.25">
      <c r="A190" s="123">
        <v>188</v>
      </c>
      <c r="B190" s="14" t="s">
        <v>304</v>
      </c>
      <c r="C190" s="4" t="s">
        <v>302</v>
      </c>
      <c r="D190" s="9">
        <v>44767</v>
      </c>
      <c r="E190" s="9">
        <v>45867</v>
      </c>
      <c r="F190" s="18">
        <v>0.08</v>
      </c>
      <c r="G190" s="6" t="s">
        <v>305</v>
      </c>
      <c r="H190" s="37" t="s">
        <v>13</v>
      </c>
      <c r="I190" s="84">
        <v>96</v>
      </c>
      <c r="J190" s="84">
        <v>96</v>
      </c>
    </row>
    <row r="191" spans="1:10" ht="75" x14ac:dyDescent="0.25">
      <c r="A191" s="123">
        <v>189</v>
      </c>
      <c r="B191" s="14" t="s">
        <v>304</v>
      </c>
      <c r="C191" s="4" t="s">
        <v>303</v>
      </c>
      <c r="D191" s="10">
        <v>44795</v>
      </c>
      <c r="E191" s="9">
        <v>45568</v>
      </c>
      <c r="F191" s="18">
        <v>7.7499999999999999E-2</v>
      </c>
      <c r="G191" s="6" t="s">
        <v>306</v>
      </c>
      <c r="H191" s="37" t="s">
        <v>13</v>
      </c>
      <c r="I191" s="4">
        <v>104</v>
      </c>
      <c r="J191" s="4">
        <v>104</v>
      </c>
    </row>
    <row r="192" spans="1:10" ht="409.5" x14ac:dyDescent="0.25">
      <c r="A192" s="123">
        <v>190</v>
      </c>
      <c r="B192" s="14" t="s">
        <v>310</v>
      </c>
      <c r="C192" s="4" t="s">
        <v>307</v>
      </c>
      <c r="D192" s="9">
        <v>44774</v>
      </c>
      <c r="E192" s="9">
        <v>46966</v>
      </c>
      <c r="F192" s="18">
        <v>0.1229</v>
      </c>
      <c r="G192" s="6" t="s">
        <v>308</v>
      </c>
      <c r="H192" s="6" t="s">
        <v>309</v>
      </c>
      <c r="I192" s="4">
        <f>230000000/10000000</f>
        <v>23</v>
      </c>
      <c r="J192" s="4">
        <f>230000000/10000000</f>
        <v>23</v>
      </c>
    </row>
    <row r="193" spans="1:10" x14ac:dyDescent="0.25">
      <c r="A193" s="123">
        <v>191</v>
      </c>
      <c r="B193" s="14" t="s">
        <v>36</v>
      </c>
      <c r="C193" s="4" t="s">
        <v>311</v>
      </c>
      <c r="D193" s="9">
        <v>44784</v>
      </c>
      <c r="E193" s="9">
        <v>49524</v>
      </c>
      <c r="F193" s="18">
        <v>7.5700000000000003E-2</v>
      </c>
      <c r="G193" s="6" t="s">
        <v>9</v>
      </c>
      <c r="H193" s="6" t="s">
        <v>13</v>
      </c>
      <c r="I193" s="4">
        <v>350</v>
      </c>
      <c r="J193" s="4">
        <v>350</v>
      </c>
    </row>
    <row r="194" spans="1:10" x14ac:dyDescent="0.25">
      <c r="A194" s="123">
        <v>192</v>
      </c>
      <c r="B194" s="14" t="s">
        <v>312</v>
      </c>
      <c r="C194" s="4" t="s">
        <v>313</v>
      </c>
      <c r="D194" s="9">
        <v>44783</v>
      </c>
      <c r="E194" s="9">
        <v>45879</v>
      </c>
      <c r="F194" s="6">
        <v>7.13</v>
      </c>
      <c r="G194" s="6" t="s">
        <v>39</v>
      </c>
      <c r="H194" s="6" t="s">
        <v>13</v>
      </c>
      <c r="I194" s="2">
        <v>2420</v>
      </c>
      <c r="J194" s="2">
        <v>2420</v>
      </c>
    </row>
    <row r="195" spans="1:10" x14ac:dyDescent="0.25">
      <c r="A195" s="123">
        <v>193</v>
      </c>
      <c r="B195" s="14" t="s">
        <v>312</v>
      </c>
      <c r="C195" s="4" t="s">
        <v>314</v>
      </c>
      <c r="D195" s="9">
        <v>44797</v>
      </c>
      <c r="E195" s="9">
        <v>46218</v>
      </c>
      <c r="F195" s="6">
        <v>7.13</v>
      </c>
      <c r="G195" s="6" t="s">
        <v>39</v>
      </c>
      <c r="H195" s="6" t="s">
        <v>13</v>
      </c>
      <c r="I195" s="2">
        <v>3000</v>
      </c>
      <c r="J195" s="2">
        <v>3000</v>
      </c>
    </row>
    <row r="196" spans="1:10" x14ac:dyDescent="0.25">
      <c r="A196" s="123">
        <v>194</v>
      </c>
      <c r="B196" s="14" t="s">
        <v>312</v>
      </c>
      <c r="C196" s="4" t="s">
        <v>315</v>
      </c>
      <c r="D196" s="9">
        <v>44812</v>
      </c>
      <c r="E196" s="9">
        <v>48465</v>
      </c>
      <c r="F196" s="6">
        <v>7.42</v>
      </c>
      <c r="G196" s="6" t="s">
        <v>39</v>
      </c>
      <c r="H196" s="6" t="s">
        <v>13</v>
      </c>
      <c r="I196" s="2">
        <v>4000</v>
      </c>
      <c r="J196" s="2">
        <v>4000</v>
      </c>
    </row>
    <row r="197" spans="1:10" x14ac:dyDescent="0.25">
      <c r="A197" s="123">
        <v>195</v>
      </c>
      <c r="B197" s="14" t="s">
        <v>312</v>
      </c>
      <c r="C197" s="4" t="s">
        <v>316</v>
      </c>
      <c r="D197" s="9">
        <v>44812</v>
      </c>
      <c r="E197" s="9">
        <v>45908</v>
      </c>
      <c r="F197" s="6">
        <v>7.15</v>
      </c>
      <c r="G197" s="6" t="s">
        <v>39</v>
      </c>
      <c r="H197" s="6" t="s">
        <v>13</v>
      </c>
      <c r="I197" s="2">
        <v>276.39999999999998</v>
      </c>
      <c r="J197" s="2">
        <v>276.39999999999998</v>
      </c>
    </row>
    <row r="198" spans="1:10" x14ac:dyDescent="0.25">
      <c r="A198" s="123">
        <v>196</v>
      </c>
      <c r="B198" s="14" t="s">
        <v>312</v>
      </c>
      <c r="C198" s="4" t="s">
        <v>317</v>
      </c>
      <c r="D198" s="9">
        <v>44812</v>
      </c>
      <c r="E198" s="9">
        <v>46273</v>
      </c>
      <c r="F198" s="6">
        <v>7.15</v>
      </c>
      <c r="G198" s="6" t="s">
        <v>39</v>
      </c>
      <c r="H198" s="6" t="s">
        <v>13</v>
      </c>
      <c r="I198" s="2">
        <v>276.39999999999998</v>
      </c>
      <c r="J198" s="2">
        <v>276.39999999999998</v>
      </c>
    </row>
    <row r="199" spans="1:10" x14ac:dyDescent="0.25">
      <c r="A199" s="123">
        <v>197</v>
      </c>
      <c r="B199" s="14" t="s">
        <v>312</v>
      </c>
      <c r="C199" s="4" t="s">
        <v>318</v>
      </c>
      <c r="D199" s="9">
        <v>44812</v>
      </c>
      <c r="E199" s="9">
        <v>46638</v>
      </c>
      <c r="F199" s="6">
        <v>7.15</v>
      </c>
      <c r="G199" s="6" t="s">
        <v>39</v>
      </c>
      <c r="H199" s="6" t="s">
        <v>13</v>
      </c>
      <c r="I199" s="2">
        <v>276.39999999999998</v>
      </c>
      <c r="J199" s="2">
        <v>276.39999999999998</v>
      </c>
    </row>
    <row r="200" spans="1:10" x14ac:dyDescent="0.25">
      <c r="A200" s="123">
        <v>198</v>
      </c>
      <c r="B200" s="14" t="s">
        <v>322</v>
      </c>
      <c r="C200" s="4" t="s">
        <v>319</v>
      </c>
      <c r="D200" s="9">
        <v>44802</v>
      </c>
      <c r="E200" s="9">
        <v>45897</v>
      </c>
      <c r="F200" s="6" t="s">
        <v>320</v>
      </c>
      <c r="G200" s="6" t="s">
        <v>9</v>
      </c>
      <c r="H200" s="6" t="s">
        <v>321</v>
      </c>
      <c r="I200" s="13">
        <v>350</v>
      </c>
      <c r="J200" s="13">
        <v>350</v>
      </c>
    </row>
    <row r="201" spans="1:10" ht="330" x14ac:dyDescent="0.25">
      <c r="A201" s="123">
        <v>199</v>
      </c>
      <c r="B201" s="16" t="s">
        <v>323</v>
      </c>
      <c r="C201" s="4" t="s">
        <v>324</v>
      </c>
      <c r="D201" s="20">
        <v>44803</v>
      </c>
      <c r="E201" s="20">
        <v>45899</v>
      </c>
      <c r="F201" s="22" t="s">
        <v>325</v>
      </c>
      <c r="G201" s="22" t="s">
        <v>39</v>
      </c>
      <c r="H201" s="22" t="s">
        <v>326</v>
      </c>
      <c r="I201" s="21">
        <v>60</v>
      </c>
      <c r="J201" s="21">
        <v>60</v>
      </c>
    </row>
    <row r="202" spans="1:10" x14ac:dyDescent="0.25">
      <c r="A202" s="123">
        <v>200</v>
      </c>
      <c r="B202" s="14" t="s">
        <v>329</v>
      </c>
      <c r="C202" s="4" t="s">
        <v>327</v>
      </c>
      <c r="D202" s="10">
        <v>44812</v>
      </c>
      <c r="E202" s="4" t="s">
        <v>57</v>
      </c>
      <c r="F202" s="18">
        <v>7.8399999999999997E-2</v>
      </c>
      <c r="G202" s="6" t="s">
        <v>39</v>
      </c>
      <c r="H202" s="6" t="s">
        <v>328</v>
      </c>
      <c r="I202" s="84">
        <v>3000</v>
      </c>
      <c r="J202" s="84">
        <v>3000</v>
      </c>
    </row>
    <row r="203" spans="1:10" x14ac:dyDescent="0.25">
      <c r="A203" s="123">
        <v>201</v>
      </c>
      <c r="B203" s="14" t="s">
        <v>332</v>
      </c>
      <c r="C203" s="4" t="s">
        <v>330</v>
      </c>
      <c r="D203" s="10">
        <v>44819</v>
      </c>
      <c r="E203" s="10">
        <v>47376</v>
      </c>
      <c r="F203" s="6">
        <v>7.42</v>
      </c>
      <c r="G203" s="6" t="s">
        <v>39</v>
      </c>
      <c r="H203" s="6" t="s">
        <v>321</v>
      </c>
      <c r="I203" s="4">
        <v>2100</v>
      </c>
      <c r="J203" s="4">
        <v>2100</v>
      </c>
    </row>
    <row r="204" spans="1:10" x14ac:dyDescent="0.25">
      <c r="A204" s="123">
        <v>202</v>
      </c>
      <c r="B204" s="14" t="s">
        <v>336</v>
      </c>
      <c r="C204" s="4" t="s">
        <v>331</v>
      </c>
      <c r="D204" s="9">
        <v>44827</v>
      </c>
      <c r="E204" s="9">
        <v>46081</v>
      </c>
      <c r="F204" s="6">
        <v>7.32</v>
      </c>
      <c r="G204" s="6" t="s">
        <v>39</v>
      </c>
      <c r="H204" s="6" t="s">
        <v>333</v>
      </c>
      <c r="I204" s="4">
        <v>500</v>
      </c>
      <c r="J204" s="4">
        <v>500</v>
      </c>
    </row>
    <row r="205" spans="1:10" x14ac:dyDescent="0.25">
      <c r="A205" s="123">
        <v>203</v>
      </c>
      <c r="B205" s="14" t="s">
        <v>336</v>
      </c>
      <c r="C205" s="4" t="s">
        <v>334</v>
      </c>
      <c r="D205" s="9">
        <v>44827</v>
      </c>
      <c r="E205" s="9">
        <v>48638</v>
      </c>
      <c r="F205" s="6">
        <v>7.5</v>
      </c>
      <c r="G205" s="6" t="s">
        <v>39</v>
      </c>
      <c r="H205" s="6" t="s">
        <v>333</v>
      </c>
      <c r="I205" s="4">
        <v>1947.6</v>
      </c>
      <c r="J205" s="4">
        <v>1947.6</v>
      </c>
    </row>
    <row r="206" spans="1:10" x14ac:dyDescent="0.25">
      <c r="A206" s="123">
        <v>204</v>
      </c>
      <c r="B206" s="14" t="s">
        <v>336</v>
      </c>
      <c r="C206" s="4" t="s">
        <v>335</v>
      </c>
      <c r="D206" s="9">
        <v>44832</v>
      </c>
      <c r="E206" s="9">
        <v>47387</v>
      </c>
      <c r="F206" s="6">
        <v>8.25</v>
      </c>
      <c r="G206" s="6" t="s">
        <v>39</v>
      </c>
      <c r="H206" s="6" t="s">
        <v>333</v>
      </c>
      <c r="I206" s="4">
        <v>1160.8</v>
      </c>
      <c r="J206" s="4">
        <v>1160.8</v>
      </c>
    </row>
    <row r="207" spans="1:10" x14ac:dyDescent="0.25">
      <c r="A207" s="123">
        <v>205</v>
      </c>
      <c r="B207" s="14" t="s">
        <v>338</v>
      </c>
      <c r="C207" s="4" t="s">
        <v>337</v>
      </c>
      <c r="D207" s="9">
        <v>44830</v>
      </c>
      <c r="E207" s="9">
        <v>45926</v>
      </c>
      <c r="F207" s="6">
        <v>7.55</v>
      </c>
      <c r="G207" s="6" t="s">
        <v>9</v>
      </c>
      <c r="H207" s="6" t="s">
        <v>253</v>
      </c>
      <c r="I207" s="4">
        <v>150</v>
      </c>
      <c r="J207" s="4">
        <v>150</v>
      </c>
    </row>
    <row r="208" spans="1:10" x14ac:dyDescent="0.25">
      <c r="A208" s="123">
        <v>206</v>
      </c>
      <c r="B208" s="14" t="s">
        <v>340</v>
      </c>
      <c r="C208" s="4" t="s">
        <v>341</v>
      </c>
      <c r="D208" s="9">
        <v>44823</v>
      </c>
      <c r="E208" s="9">
        <v>46284</v>
      </c>
      <c r="F208" s="6" t="s">
        <v>339</v>
      </c>
      <c r="G208" s="6" t="s">
        <v>9</v>
      </c>
      <c r="H208" s="6" t="s">
        <v>13</v>
      </c>
      <c r="I208" s="4">
        <v>150</v>
      </c>
      <c r="J208" s="4">
        <v>150</v>
      </c>
    </row>
    <row r="209" spans="1:10" x14ac:dyDescent="0.25">
      <c r="A209" s="123">
        <v>207</v>
      </c>
      <c r="B209" s="15" t="s">
        <v>342</v>
      </c>
      <c r="C209" s="4" t="s">
        <v>343</v>
      </c>
      <c r="D209" s="9">
        <v>44750</v>
      </c>
      <c r="E209" s="9">
        <v>46027</v>
      </c>
      <c r="F209" s="18">
        <v>9.5000000000000001E-2</v>
      </c>
      <c r="G209" s="6" t="s">
        <v>344</v>
      </c>
      <c r="H209" s="6" t="s">
        <v>122</v>
      </c>
      <c r="I209" s="4">
        <v>200</v>
      </c>
      <c r="J209" s="4">
        <v>200</v>
      </c>
    </row>
    <row r="210" spans="1:10" ht="30" x14ac:dyDescent="0.25">
      <c r="A210" s="123">
        <v>208</v>
      </c>
      <c r="B210" s="14" t="s">
        <v>345</v>
      </c>
      <c r="C210" s="4" t="s">
        <v>346</v>
      </c>
      <c r="D210" s="9">
        <v>44670</v>
      </c>
      <c r="E210" s="9">
        <v>45765</v>
      </c>
      <c r="F210" s="18">
        <v>5.8000000000000003E-2</v>
      </c>
      <c r="G210" s="6" t="s">
        <v>22</v>
      </c>
      <c r="H210" s="6" t="s">
        <v>81</v>
      </c>
      <c r="I210" s="4">
        <v>200</v>
      </c>
      <c r="J210" s="4">
        <v>200</v>
      </c>
    </row>
    <row r="211" spans="1:10" x14ac:dyDescent="0.25">
      <c r="A211" s="123">
        <v>209</v>
      </c>
      <c r="B211" s="17" t="s">
        <v>347</v>
      </c>
      <c r="C211" s="112" t="s">
        <v>348</v>
      </c>
      <c r="D211" s="50">
        <v>44742</v>
      </c>
      <c r="E211" s="50">
        <v>45291</v>
      </c>
      <c r="F211" s="53">
        <v>0.10100000000000001</v>
      </c>
      <c r="G211" s="23" t="s">
        <v>182</v>
      </c>
      <c r="H211" s="6" t="s">
        <v>13</v>
      </c>
      <c r="I211" s="2">
        <v>18</v>
      </c>
      <c r="J211" s="4">
        <f>150000000/10000000</f>
        <v>15</v>
      </c>
    </row>
    <row r="212" spans="1:10" x14ac:dyDescent="0.25">
      <c r="A212" s="123">
        <v>210</v>
      </c>
      <c r="B212" s="17" t="s">
        <v>347</v>
      </c>
      <c r="C212" s="112" t="s">
        <v>349</v>
      </c>
      <c r="D212" s="50">
        <v>44762</v>
      </c>
      <c r="E212" s="50">
        <v>45250</v>
      </c>
      <c r="F212" s="53">
        <v>0.1</v>
      </c>
      <c r="G212" s="23" t="s">
        <v>350</v>
      </c>
      <c r="H212" s="6" t="s">
        <v>13</v>
      </c>
      <c r="I212" s="2">
        <v>50</v>
      </c>
      <c r="J212" s="2">
        <v>50</v>
      </c>
    </row>
    <row r="213" spans="1:10" x14ac:dyDescent="0.25">
      <c r="A213" s="123">
        <v>211</v>
      </c>
      <c r="B213" s="17" t="s">
        <v>347</v>
      </c>
      <c r="C213" s="112" t="s">
        <v>351</v>
      </c>
      <c r="D213" s="50">
        <v>44820</v>
      </c>
      <c r="E213" s="50">
        <v>45551</v>
      </c>
      <c r="F213" s="53">
        <v>0.10100000000000001</v>
      </c>
      <c r="G213" s="23" t="s">
        <v>182</v>
      </c>
      <c r="H213" s="6" t="s">
        <v>13</v>
      </c>
      <c r="I213" s="2">
        <v>50</v>
      </c>
      <c r="J213" s="2">
        <v>50</v>
      </c>
    </row>
    <row r="214" spans="1:10" x14ac:dyDescent="0.25">
      <c r="A214" s="123">
        <v>212</v>
      </c>
      <c r="B214" s="17" t="s">
        <v>347</v>
      </c>
      <c r="C214" s="112" t="s">
        <v>352</v>
      </c>
      <c r="D214" s="50">
        <v>44826</v>
      </c>
      <c r="E214" s="50">
        <v>45006</v>
      </c>
      <c r="F214" s="53">
        <v>9.1999999999999998E-2</v>
      </c>
      <c r="G214" s="23" t="s">
        <v>84</v>
      </c>
      <c r="H214" s="6" t="s">
        <v>13</v>
      </c>
      <c r="I214" s="2">
        <v>60</v>
      </c>
      <c r="J214" s="2">
        <v>60</v>
      </c>
    </row>
    <row r="215" spans="1:10" x14ac:dyDescent="0.25">
      <c r="A215" s="123">
        <v>213</v>
      </c>
      <c r="B215" s="17" t="s">
        <v>347</v>
      </c>
      <c r="C215" s="112" t="s">
        <v>353</v>
      </c>
      <c r="D215" s="50">
        <v>44830</v>
      </c>
      <c r="E215" s="50">
        <v>45961</v>
      </c>
      <c r="F215" s="53">
        <v>0.1066</v>
      </c>
      <c r="G215" s="23" t="s">
        <v>350</v>
      </c>
      <c r="H215" s="6" t="s">
        <v>13</v>
      </c>
      <c r="I215" s="2">
        <v>35</v>
      </c>
      <c r="J215" s="2">
        <v>35</v>
      </c>
    </row>
  </sheetData>
  <mergeCells count="10">
    <mergeCell ref="A1:A2"/>
    <mergeCell ref="I1:I2"/>
    <mergeCell ref="J1:J2"/>
    <mergeCell ref="G1:G2"/>
    <mergeCell ref="H1:H2"/>
    <mergeCell ref="B1:B2"/>
    <mergeCell ref="C1:C2"/>
    <mergeCell ref="D1:D2"/>
    <mergeCell ref="E1:E2"/>
    <mergeCell ref="F1:F2"/>
  </mergeCells>
  <conditionalFormatting sqref="C128">
    <cfRule type="duplicateValues" priority="21"/>
  </conditionalFormatting>
  <conditionalFormatting sqref="C130">
    <cfRule type="duplicateValues" dxfId="9" priority="20"/>
  </conditionalFormatting>
  <conditionalFormatting sqref="C131">
    <cfRule type="duplicateValues" priority="19"/>
  </conditionalFormatting>
  <conditionalFormatting sqref="C132">
    <cfRule type="duplicateValues" priority="18"/>
  </conditionalFormatting>
  <conditionalFormatting sqref="C133">
    <cfRule type="duplicateValues" priority="17"/>
  </conditionalFormatting>
  <conditionalFormatting sqref="C134">
    <cfRule type="duplicateValues" priority="16"/>
  </conditionalFormatting>
  <conditionalFormatting sqref="C136">
    <cfRule type="duplicateValues" dxfId="8" priority="15"/>
  </conditionalFormatting>
  <conditionalFormatting sqref="C148">
    <cfRule type="duplicateValues" dxfId="7" priority="14"/>
  </conditionalFormatting>
  <conditionalFormatting sqref="C157">
    <cfRule type="duplicateValues" priority="13"/>
  </conditionalFormatting>
  <conditionalFormatting sqref="C159:C160">
    <cfRule type="duplicateValues" dxfId="6" priority="12"/>
  </conditionalFormatting>
  <conditionalFormatting sqref="C166">
    <cfRule type="duplicateValues" priority="11"/>
  </conditionalFormatting>
  <conditionalFormatting sqref="C167">
    <cfRule type="duplicateValues" priority="10"/>
  </conditionalFormatting>
  <conditionalFormatting sqref="C174">
    <cfRule type="duplicateValues" priority="9"/>
  </conditionalFormatting>
  <conditionalFormatting sqref="C175">
    <cfRule type="duplicateValues" priority="8"/>
  </conditionalFormatting>
  <conditionalFormatting sqref="C187">
    <cfRule type="duplicateValues" dxfId="5" priority="7"/>
  </conditionalFormatting>
  <conditionalFormatting sqref="C188">
    <cfRule type="duplicateValues" dxfId="4" priority="6"/>
  </conditionalFormatting>
  <conditionalFormatting sqref="C190">
    <cfRule type="duplicateValues" dxfId="3" priority="5"/>
  </conditionalFormatting>
  <conditionalFormatting sqref="C191">
    <cfRule type="duplicateValues" dxfId="2" priority="4"/>
  </conditionalFormatting>
  <conditionalFormatting sqref="C193">
    <cfRule type="duplicateValues" dxfId="1" priority="3"/>
  </conditionalFormatting>
  <conditionalFormatting sqref="C20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Ralin  Pen (LISCO)</dc:creator>
  <cp:lastModifiedBy>Akshay Agarwal (LISCO)</cp:lastModifiedBy>
  <dcterms:created xsi:type="dcterms:W3CDTF">2022-10-06T12:02:50Z</dcterms:created>
  <dcterms:modified xsi:type="dcterms:W3CDTF">2022-10-19T12:55:19Z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f50f5-e953-4c63-867b-388561f41989_Enabled">
    <vt:lpwstr>true</vt:lpwstr>
  </property>
  <property fmtid="{D5CDD505-2E9C-101B-9397-08002B2CF9AE}" pid="3" name="MSIP_Label_305f50f5-e953-4c63-867b-388561f41989_SetDate">
    <vt:lpwstr>2022-10-06T12:06:11Z</vt:lpwstr>
  </property>
  <property fmtid="{D5CDD505-2E9C-101B-9397-08002B2CF9AE}" pid="4" name="MSIP_Label_305f50f5-e953-4c63-867b-388561f41989_Method">
    <vt:lpwstr>Privileged</vt:lpwstr>
  </property>
  <property fmtid="{D5CDD505-2E9C-101B-9397-08002B2CF9AE}" pid="5" name="MSIP_Label_305f50f5-e953-4c63-867b-388561f41989_Name">
    <vt:lpwstr>305f50f5-e953-4c63-867b-388561f41989</vt:lpwstr>
  </property>
  <property fmtid="{D5CDD505-2E9C-101B-9397-08002B2CF9AE}" pid="6" name="MSIP_Label_305f50f5-e953-4c63-867b-388561f41989_SiteId">
    <vt:lpwstr>fb8ed654-3195-4846-ac37-491dc8a2349e</vt:lpwstr>
  </property>
  <property fmtid="{D5CDD505-2E9C-101B-9397-08002B2CF9AE}" pid="7" name="MSIP_Label_305f50f5-e953-4c63-867b-388561f41989_ActionId">
    <vt:lpwstr>b8dc4e3b-5795-4599-aba4-e0c98072305f</vt:lpwstr>
  </property>
  <property fmtid="{D5CDD505-2E9C-101B-9397-08002B2CF9AE}" pid="8" name="MSIP_Label_305f50f5-e953-4c63-867b-388561f41989_ContentBits">
    <vt:lpwstr>0</vt:lpwstr>
  </property>
</Properties>
</file>